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G:\Unidades compartidas\00-SGPP\01-PRESUPUESTO\03. CICLO PRESUPUESTARIO\01-ELABORACION\P 2026\03-Sol\02-Doc %\doc xa preparar doc web\"/>
    </mc:Choice>
  </mc:AlternateContent>
  <xr:revisionPtr revIDLastSave="0" documentId="13_ncr:1_{785DBA16-45E0-42A3-A831-1E52052C96BD}" xr6:coauthVersionLast="47" xr6:coauthVersionMax="47" xr10:uidLastSave="{00000000-0000-0000-0000-000000000000}"/>
  <bookViews>
    <workbookView xWindow="-120" yWindow="-120" windowWidth="29040" windowHeight="15720" activeTab="1" xr2:uid="{00000000-000D-0000-FFFF-FFFF00000000}"/>
  </bookViews>
  <sheets>
    <sheet name="FICHA-1 OBJETIVOS" sheetId="3" r:id="rId1"/>
    <sheet name="FICHA 6 CAP. IV Y VII" sheetId="21" r:id="rId2"/>
    <sheet name="PLAN ESTRATÉGICO OBJETIVOS ODS" sheetId="20" r:id="rId3"/>
    <sheet name="Hoja1" sheetId="15" state="hidden" r:id="rId4"/>
    <sheet name="Hoja2" sheetId="16" state="hidden" r:id="rId5"/>
    <sheet name="Hoja5" sheetId="17" state="hidden" r:id="rId6"/>
    <sheet name="Hoja6" sheetId="18" state="hidden" r:id="rId7"/>
  </sheets>
  <externalReferences>
    <externalReference r:id="rId8"/>
  </externalReferences>
  <definedNames>
    <definedName name="_xlnm._FilterDatabase" localSheetId="1" hidden="1">'FICHA 6 CAP. IV Y VII'!$A$2:$AL$230</definedName>
    <definedName name="_xlnm._FilterDatabase" localSheetId="0" hidden="1">'FICHA-1 OBJETIVOS'!$A$2:$Q$684</definedName>
    <definedName name="_xlnm._FilterDatabase" localSheetId="2" hidden="1">'PLAN ESTRATÉGICO OBJETIVOS ODS'!$A$3:$S$677</definedName>
    <definedName name="DatosExternos_1" localSheetId="6">Hoja6!$A$1:$A$4</definedName>
    <definedName name="Print_Titles" localSheetId="1">'FICHA 6 CAP. IV Y VII'!$1:$2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3" i="21" l="1"/>
  <c r="M3" i="21"/>
  <c r="D4" i="21"/>
  <c r="E5" i="21"/>
  <c r="F5" i="21"/>
  <c r="E6" i="21"/>
  <c r="D6" i="21" s="1"/>
  <c r="F6" i="21"/>
  <c r="E7" i="21"/>
  <c r="D7" i="21" s="1"/>
  <c r="F7" i="21"/>
  <c r="D8" i="21"/>
  <c r="E8" i="21"/>
  <c r="F8" i="21"/>
  <c r="D9" i="21"/>
  <c r="E9" i="21"/>
  <c r="E10" i="21"/>
  <c r="D10" i="21" s="1"/>
  <c r="D11" i="21"/>
  <c r="E11" i="21"/>
  <c r="E12" i="21"/>
  <c r="D12" i="21" s="1"/>
  <c r="D13" i="21"/>
  <c r="E13" i="21"/>
  <c r="E14" i="21"/>
  <c r="D14" i="21" s="1"/>
  <c r="D15" i="21"/>
  <c r="E15" i="21"/>
  <c r="D16" i="21"/>
  <c r="E16" i="21"/>
  <c r="F16" i="21"/>
  <c r="M16" i="21"/>
  <c r="E17" i="21"/>
  <c r="D17" i="21" s="1"/>
  <c r="F17" i="21"/>
  <c r="M17" i="21"/>
  <c r="D18" i="21"/>
  <c r="E18" i="21"/>
  <c r="F18" i="21"/>
  <c r="E19" i="21"/>
  <c r="F19" i="21"/>
  <c r="D20" i="21"/>
  <c r="E20" i="21"/>
  <c r="F20" i="21"/>
  <c r="D21" i="21"/>
  <c r="D22" i="21"/>
  <c r="E22" i="21"/>
  <c r="F22" i="21"/>
  <c r="E23" i="21"/>
  <c r="D23" i="21" s="1"/>
  <c r="F23" i="21"/>
  <c r="E24" i="21"/>
  <c r="D24" i="21" s="1"/>
  <c r="F24" i="21"/>
  <c r="E25" i="21"/>
  <c r="F25" i="21"/>
  <c r="D25" i="21" s="1"/>
  <c r="D26" i="21"/>
  <c r="E26" i="21"/>
  <c r="F26" i="21"/>
  <c r="D27" i="21"/>
  <c r="E27" i="21"/>
  <c r="F27" i="21"/>
  <c r="E28" i="21"/>
  <c r="D28" i="21" s="1"/>
  <c r="F28" i="21"/>
  <c r="D29" i="21"/>
  <c r="E29" i="21"/>
  <c r="F29" i="21"/>
  <c r="D30" i="21"/>
  <c r="E30" i="21"/>
  <c r="F30" i="21"/>
  <c r="E31" i="21"/>
  <c r="D31" i="21" s="1"/>
  <c r="F31" i="21"/>
  <c r="E32" i="21"/>
  <c r="D32" i="21" s="1"/>
  <c r="F32" i="21"/>
  <c r="E33" i="21"/>
  <c r="F33" i="21"/>
  <c r="D33" i="21" s="1"/>
  <c r="M33" i="21"/>
  <c r="D34" i="21"/>
  <c r="E34" i="21"/>
  <c r="F34" i="21"/>
  <c r="D35" i="21"/>
  <c r="E35" i="21"/>
  <c r="F35" i="21"/>
  <c r="E36" i="21"/>
  <c r="D36" i="21" s="1"/>
  <c r="F36" i="21"/>
  <c r="E37" i="21"/>
  <c r="D37" i="21" s="1"/>
  <c r="F37" i="21"/>
  <c r="E38" i="21"/>
  <c r="F38" i="21"/>
  <c r="D38" i="21" s="1"/>
  <c r="D39" i="21"/>
  <c r="E39" i="21"/>
  <c r="F39" i="21"/>
  <c r="D40" i="21"/>
  <c r="E40" i="21"/>
  <c r="F40" i="21"/>
  <c r="E41" i="21"/>
  <c r="D41" i="21" s="1"/>
  <c r="F41" i="21"/>
  <c r="D42" i="21"/>
  <c r="E42" i="21"/>
  <c r="F42" i="21"/>
  <c r="D43" i="21"/>
  <c r="E43" i="21"/>
  <c r="F43" i="21"/>
  <c r="E44" i="21"/>
  <c r="D44" i="21" s="1"/>
  <c r="F44" i="21"/>
  <c r="E45" i="21"/>
  <c r="D45" i="21" s="1"/>
  <c r="F45" i="21"/>
  <c r="E46" i="21"/>
  <c r="F46" i="21"/>
  <c r="D46" i="21" s="1"/>
  <c r="D47" i="21"/>
  <c r="E47" i="21"/>
  <c r="F47" i="21"/>
  <c r="D48" i="21"/>
  <c r="E48" i="21"/>
  <c r="F48" i="21"/>
  <c r="E49" i="21"/>
  <c r="D49" i="21" s="1"/>
  <c r="F49" i="21"/>
  <c r="D50" i="21"/>
  <c r="E50" i="21"/>
  <c r="F50" i="21"/>
  <c r="D51" i="21"/>
  <c r="E51" i="21"/>
  <c r="F51" i="21"/>
  <c r="E52" i="21"/>
  <c r="D52" i="21" s="1"/>
  <c r="F52" i="21"/>
  <c r="E53" i="21"/>
  <c r="D53" i="21" s="1"/>
  <c r="F53" i="21"/>
  <c r="E54" i="21"/>
  <c r="F54" i="21"/>
  <c r="D54" i="21" s="1"/>
  <c r="D55" i="21"/>
  <c r="E55" i="21"/>
  <c r="F55" i="21"/>
  <c r="D56" i="21"/>
  <c r="E56" i="21"/>
  <c r="F56" i="21"/>
  <c r="E57" i="21"/>
  <c r="D57" i="21" s="1"/>
  <c r="F57" i="21"/>
  <c r="D58" i="21"/>
  <c r="E58" i="21"/>
  <c r="F58" i="21"/>
  <c r="D59" i="21"/>
  <c r="E59" i="21"/>
  <c r="F59" i="21"/>
  <c r="E60" i="21"/>
  <c r="D60" i="21" s="1"/>
  <c r="F60" i="21"/>
  <c r="E61" i="21"/>
  <c r="D61" i="21" s="1"/>
  <c r="F61" i="21"/>
  <c r="E62" i="21"/>
  <c r="F62" i="21"/>
  <c r="D62" i="21" s="1"/>
  <c r="D63" i="21"/>
  <c r="E63" i="21"/>
  <c r="F63" i="21"/>
  <c r="D64" i="21"/>
  <c r="E64" i="21"/>
  <c r="F64" i="21"/>
  <c r="E65" i="21"/>
  <c r="D65" i="21" s="1"/>
  <c r="F65" i="21"/>
  <c r="D66" i="21"/>
  <c r="E66" i="21"/>
  <c r="F66" i="21"/>
  <c r="D67" i="21"/>
  <c r="E67" i="21"/>
  <c r="F67" i="21"/>
  <c r="E68" i="21"/>
  <c r="D68" i="21" s="1"/>
  <c r="F68" i="21"/>
  <c r="E69" i="21"/>
  <c r="D69" i="21" s="1"/>
  <c r="F69" i="21"/>
  <c r="E70" i="21"/>
  <c r="F70" i="21"/>
  <c r="D70" i="21" s="1"/>
  <c r="D71" i="21"/>
  <c r="E71" i="21"/>
  <c r="F71" i="21"/>
  <c r="D72" i="21"/>
  <c r="E72" i="21"/>
  <c r="F72" i="21"/>
  <c r="E73" i="21"/>
  <c r="D73" i="21" s="1"/>
  <c r="F73" i="21"/>
  <c r="D74" i="21"/>
  <c r="E74" i="21"/>
  <c r="F74" i="21"/>
  <c r="D75" i="21"/>
  <c r="E75" i="21"/>
  <c r="F75" i="21"/>
  <c r="E76" i="21"/>
  <c r="D76" i="21" s="1"/>
  <c r="F76" i="21"/>
  <c r="E77" i="21"/>
  <c r="D77" i="21" s="1"/>
  <c r="F77" i="21"/>
  <c r="E78" i="21"/>
  <c r="F78" i="21"/>
  <c r="D78" i="21" s="1"/>
  <c r="D79" i="21"/>
  <c r="E79" i="21"/>
  <c r="F79" i="21"/>
  <c r="D80" i="21"/>
  <c r="E80" i="21"/>
  <c r="F80" i="21"/>
  <c r="E81" i="21"/>
  <c r="D81" i="21" s="1"/>
  <c r="F81" i="21"/>
  <c r="D82" i="21"/>
  <c r="E82" i="21"/>
  <c r="F82" i="21"/>
  <c r="D83" i="21"/>
  <c r="E83" i="21"/>
  <c r="F83" i="21"/>
  <c r="E84" i="21"/>
  <c r="D84" i="21" s="1"/>
  <c r="F84" i="21"/>
  <c r="E85" i="21"/>
  <c r="D85" i="21" s="1"/>
  <c r="F85" i="21"/>
  <c r="E86" i="21"/>
  <c r="F86" i="21"/>
  <c r="D86" i="21" s="1"/>
  <c r="D87" i="21"/>
  <c r="E87" i="21"/>
  <c r="F87" i="21"/>
  <c r="D88" i="21"/>
  <c r="E88" i="21"/>
  <c r="F88" i="21"/>
  <c r="E89" i="21"/>
  <c r="D89" i="21" s="1"/>
  <c r="F89" i="21"/>
  <c r="D90" i="21"/>
  <c r="E90" i="21"/>
  <c r="F90" i="21"/>
  <c r="D91" i="21"/>
  <c r="E91" i="21"/>
  <c r="F91" i="21"/>
  <c r="E92" i="21"/>
  <c r="D92" i="21" s="1"/>
  <c r="F92" i="21"/>
  <c r="E93" i="21"/>
  <c r="D93" i="21" s="1"/>
  <c r="F93" i="21"/>
  <c r="E94" i="21"/>
  <c r="F94" i="21"/>
  <c r="D94" i="21" s="1"/>
  <c r="D95" i="21"/>
  <c r="E95" i="21"/>
  <c r="F95" i="21"/>
  <c r="D96" i="21"/>
  <c r="E96" i="21"/>
  <c r="F96" i="21"/>
  <c r="E97" i="21"/>
  <c r="D97" i="21" s="1"/>
  <c r="F97" i="21"/>
  <c r="D98" i="21"/>
  <c r="E98" i="21"/>
  <c r="F98" i="21"/>
  <c r="D99" i="21"/>
  <c r="E99" i="21"/>
  <c r="F99" i="21"/>
  <c r="E100" i="21"/>
  <c r="D100" i="21" s="1"/>
  <c r="F100" i="21"/>
  <c r="E101" i="21"/>
  <c r="D101" i="21" s="1"/>
  <c r="F101" i="21"/>
  <c r="E102" i="21"/>
  <c r="F102" i="21"/>
  <c r="D102" i="21" s="1"/>
  <c r="D103" i="21"/>
  <c r="E103" i="21"/>
  <c r="F103" i="21"/>
  <c r="D104" i="21"/>
  <c r="E104" i="21"/>
  <c r="F104" i="21"/>
  <c r="E105" i="21"/>
  <c r="D105" i="21" s="1"/>
  <c r="F105" i="21"/>
  <c r="D106" i="21"/>
  <c r="E106" i="21"/>
  <c r="F106" i="21"/>
  <c r="D107" i="21"/>
  <c r="E107" i="21"/>
  <c r="F107" i="21"/>
  <c r="E108" i="21"/>
  <c r="D108" i="21" s="1"/>
  <c r="F108" i="21"/>
  <c r="E109" i="21"/>
  <c r="D109" i="21" s="1"/>
  <c r="F109" i="21"/>
  <c r="E110" i="21"/>
  <c r="F110" i="21"/>
  <c r="D110" i="21" s="1"/>
  <c r="D111" i="21"/>
  <c r="E111" i="21"/>
  <c r="F111" i="21"/>
  <c r="D112" i="21"/>
  <c r="E112" i="21"/>
  <c r="F112" i="21"/>
  <c r="E113" i="21"/>
  <c r="D113" i="21" s="1"/>
  <c r="F113" i="21"/>
  <c r="D114" i="21"/>
  <c r="E114" i="21"/>
  <c r="F114" i="21"/>
  <c r="D115" i="21"/>
  <c r="E115" i="21"/>
  <c r="F115" i="21"/>
  <c r="E116" i="21"/>
  <c r="D116" i="21" s="1"/>
  <c r="F116" i="21"/>
  <c r="E117" i="21"/>
  <c r="D117" i="21" s="1"/>
  <c r="F117" i="21"/>
  <c r="E118" i="21"/>
  <c r="F118" i="21"/>
  <c r="D118" i="21" s="1"/>
  <c r="D119" i="21"/>
  <c r="E119" i="21"/>
  <c r="E120" i="21"/>
  <c r="D120" i="21" s="1"/>
  <c r="D121" i="21"/>
  <c r="E121" i="21"/>
  <c r="E122" i="21"/>
  <c r="D122" i="21" s="1"/>
  <c r="D123" i="21"/>
  <c r="E123" i="21"/>
  <c r="M123" i="21"/>
  <c r="D124" i="21"/>
  <c r="E124" i="21"/>
  <c r="M124" i="21"/>
  <c r="E125" i="21"/>
  <c r="D125" i="21" s="1"/>
  <c r="M125" i="21"/>
  <c r="D126" i="21"/>
  <c r="E126" i="21"/>
  <c r="F126" i="21"/>
  <c r="D127" i="21"/>
  <c r="E127" i="21"/>
  <c r="F127" i="21"/>
  <c r="E128" i="21"/>
  <c r="D128" i="21" s="1"/>
  <c r="F128" i="21"/>
  <c r="E129" i="21"/>
  <c r="D129" i="21" s="1"/>
  <c r="F129" i="21"/>
  <c r="E130" i="21"/>
  <c r="F130" i="21"/>
  <c r="D130" i="21" s="1"/>
  <c r="D131" i="21"/>
  <c r="E131" i="21"/>
  <c r="F131" i="21"/>
  <c r="D132" i="21"/>
  <c r="E132" i="21"/>
  <c r="F132" i="21"/>
  <c r="E133" i="21"/>
  <c r="D133" i="21" s="1"/>
  <c r="F133" i="21"/>
  <c r="D134" i="21"/>
  <c r="E134" i="21"/>
  <c r="F134" i="21"/>
  <c r="M134" i="21"/>
  <c r="E135" i="21"/>
  <c r="F135" i="21"/>
  <c r="D135" i="21" s="1"/>
  <c r="M135" i="21"/>
  <c r="D136" i="21"/>
  <c r="E136" i="21"/>
  <c r="F136" i="21"/>
  <c r="D137" i="21"/>
  <c r="E137" i="21"/>
  <c r="F137" i="21"/>
  <c r="E138" i="21"/>
  <c r="D138" i="21" s="1"/>
  <c r="F138" i="21"/>
  <c r="E139" i="21"/>
  <c r="D139" i="21" s="1"/>
  <c r="F139" i="21"/>
  <c r="E140" i="21"/>
  <c r="F140" i="21"/>
  <c r="D140" i="21" s="1"/>
  <c r="D141" i="21"/>
  <c r="E141" i="21"/>
  <c r="F141" i="21"/>
  <c r="D142" i="21"/>
  <c r="E142" i="21"/>
  <c r="F142" i="21"/>
  <c r="M142" i="21"/>
  <c r="E143" i="21"/>
  <c r="D143" i="21" s="1"/>
  <c r="F143" i="21"/>
  <c r="E144" i="21"/>
  <c r="D144" i="21" s="1"/>
  <c r="F144" i="21"/>
  <c r="M144" i="21"/>
  <c r="E145" i="21"/>
  <c r="D145" i="21" s="1"/>
  <c r="F145" i="21"/>
  <c r="D146" i="21"/>
  <c r="E146" i="21"/>
  <c r="F146" i="21"/>
  <c r="D147" i="21"/>
  <c r="E147" i="21"/>
  <c r="F147" i="21"/>
  <c r="E148" i="21"/>
  <c r="D148" i="21" s="1"/>
  <c r="F148" i="21"/>
  <c r="E149" i="21"/>
  <c r="D149" i="21" s="1"/>
  <c r="F149" i="21"/>
  <c r="E150" i="21"/>
  <c r="F150" i="21"/>
  <c r="D150" i="21" s="1"/>
  <c r="D151" i="21"/>
  <c r="E151" i="21"/>
  <c r="F151" i="21"/>
  <c r="D152" i="21"/>
  <c r="E152" i="21"/>
  <c r="F152" i="21"/>
  <c r="E153" i="21"/>
  <c r="D153" i="21" s="1"/>
  <c r="F153" i="21"/>
  <c r="D154" i="21"/>
  <c r="E154" i="21"/>
  <c r="F154" i="21"/>
  <c r="D155" i="21"/>
  <c r="E155" i="21"/>
  <c r="F155" i="21"/>
  <c r="M155" i="21"/>
  <c r="E156" i="21"/>
  <c r="D156" i="21" s="1"/>
  <c r="F156" i="21"/>
  <c r="M156" i="21"/>
  <c r="D157" i="21"/>
  <c r="E157" i="21"/>
  <c r="F157" i="21"/>
  <c r="E158" i="21"/>
  <c r="D158" i="21" s="1"/>
  <c r="F158" i="21"/>
  <c r="E159" i="21"/>
  <c r="D159" i="21" s="1"/>
  <c r="F159" i="21"/>
  <c r="E160" i="21"/>
  <c r="F160" i="21"/>
  <c r="D160" i="21" s="1"/>
  <c r="E161" i="21"/>
  <c r="D161" i="21" s="1"/>
  <c r="F161" i="21"/>
  <c r="E162" i="21"/>
  <c r="D162" i="21" s="1"/>
  <c r="F162" i="21"/>
  <c r="E163" i="21"/>
  <c r="D163" i="21" s="1"/>
  <c r="F163" i="21"/>
  <c r="D164" i="21"/>
  <c r="E164" i="21"/>
  <c r="F164" i="21"/>
  <c r="D165" i="21"/>
  <c r="E165" i="21"/>
  <c r="F165" i="21"/>
  <c r="E166" i="21"/>
  <c r="D166" i="21" s="1"/>
  <c r="F166" i="21"/>
  <c r="E167" i="21"/>
  <c r="D167" i="21" s="1"/>
  <c r="F167" i="21"/>
  <c r="E168" i="21"/>
  <c r="F168" i="21"/>
  <c r="D168" i="21" s="1"/>
  <c r="E169" i="21"/>
  <c r="D169" i="21" s="1"/>
  <c r="F169" i="21"/>
  <c r="E170" i="21"/>
  <c r="D170" i="21" s="1"/>
  <c r="F170" i="21"/>
  <c r="E171" i="21"/>
  <c r="D171" i="21" s="1"/>
  <c r="F171" i="21"/>
  <c r="D172" i="21"/>
  <c r="E172" i="21"/>
  <c r="F172" i="21"/>
  <c r="D173" i="21"/>
  <c r="E173" i="21"/>
  <c r="F173" i="21"/>
  <c r="D174" i="21"/>
  <c r="E175" i="21"/>
  <c r="D175" i="21" s="1"/>
  <c r="F175" i="21"/>
  <c r="E176" i="21"/>
  <c r="D176" i="21" s="1"/>
  <c r="F176" i="21"/>
  <c r="E177" i="21"/>
  <c r="D177" i="21" s="1"/>
  <c r="F177" i="21"/>
  <c r="D178" i="21"/>
  <c r="E178" i="21"/>
  <c r="F178" i="21"/>
  <c r="D179" i="21"/>
  <c r="D180" i="21"/>
  <c r="D181" i="21"/>
  <c r="D182" i="21"/>
  <c r="D183" i="21"/>
  <c r="D184" i="21"/>
  <c r="D185" i="21"/>
  <c r="D186" i="21"/>
  <c r="D187" i="21"/>
  <c r="E187" i="21"/>
  <c r="F187" i="21"/>
  <c r="E188" i="21"/>
  <c r="D188" i="21" s="1"/>
  <c r="F188" i="21"/>
  <c r="E189" i="21"/>
  <c r="D189" i="21" s="1"/>
  <c r="F189" i="21"/>
  <c r="E190" i="21"/>
  <c r="F190" i="21"/>
  <c r="D190" i="21" s="1"/>
  <c r="E191" i="21"/>
  <c r="D191" i="21" s="1"/>
  <c r="F191" i="21"/>
  <c r="E192" i="21"/>
  <c r="D192" i="21" s="1"/>
  <c r="F192" i="21"/>
  <c r="E193" i="21"/>
  <c r="D193" i="21" s="1"/>
  <c r="F193" i="21"/>
  <c r="D195" i="21"/>
  <c r="D196" i="21"/>
  <c r="E197" i="21"/>
  <c r="D197" i="21" s="1"/>
  <c r="F197" i="21"/>
  <c r="E198" i="21"/>
  <c r="D198" i="21" s="1"/>
  <c r="F198" i="21"/>
  <c r="D199" i="21"/>
  <c r="E199" i="21"/>
  <c r="F199" i="21"/>
  <c r="D200" i="21"/>
  <c r="E200" i="21"/>
  <c r="F200" i="21"/>
  <c r="E201" i="21"/>
  <c r="D201" i="21" s="1"/>
  <c r="F201" i="21"/>
  <c r="D202" i="21"/>
  <c r="E217" i="21"/>
  <c r="D217" i="21" s="1"/>
  <c r="F217" i="21"/>
  <c r="E218" i="21"/>
  <c r="D218" i="21" s="1"/>
  <c r="F218" i="21"/>
  <c r="D226" i="21"/>
  <c r="E226" i="21"/>
  <c r="F226" i="21"/>
  <c r="D227" i="21"/>
  <c r="D228" i="21"/>
  <c r="D229" i="21"/>
  <c r="N231" i="21"/>
  <c r="O231" i="21"/>
  <c r="P231" i="21"/>
  <c r="Q231" i="21"/>
  <c r="R231" i="21"/>
  <c r="R56" i="20"/>
  <c r="Q56" i="20"/>
  <c r="O638" i="20" l="1"/>
  <c r="O637" i="20"/>
  <c r="O636" i="20"/>
  <c r="G634" i="20"/>
  <c r="N601" i="20"/>
  <c r="P601" i="20" s="1"/>
  <c r="P600" i="20"/>
  <c r="P599" i="20"/>
  <c r="N598" i="20"/>
  <c r="P598" i="20" s="1"/>
  <c r="P597" i="20"/>
  <c r="M393" i="20"/>
  <c r="P309" i="20"/>
  <c r="N306" i="20"/>
  <c r="P149" i="20"/>
  <c r="O149" i="20"/>
  <c r="N149" i="20"/>
  <c r="P142" i="20"/>
  <c r="O142" i="20"/>
  <c r="N142" i="20"/>
  <c r="P132" i="20"/>
  <c r="O132" i="20"/>
  <c r="N132" i="20"/>
  <c r="O123" i="20"/>
  <c r="O118" i="20" s="1"/>
  <c r="N123" i="20"/>
  <c r="P118" i="20"/>
  <c r="P113" i="20"/>
  <c r="O113" i="20"/>
  <c r="N113" i="20"/>
  <c r="P77" i="20"/>
  <c r="O77" i="20"/>
  <c r="N77" i="20"/>
  <c r="P61" i="20"/>
  <c r="O61" i="20"/>
  <c r="N61" i="20"/>
  <c r="P25" i="20"/>
  <c r="O25" i="20"/>
  <c r="N25" i="20"/>
  <c r="P9" i="20"/>
  <c r="O9" i="20"/>
  <c r="N9" i="20"/>
  <c r="O269" i="20"/>
  <c r="O265" i="20"/>
  <c r="O259" i="20"/>
  <c r="N118" i="20" l="1"/>
  <c r="P10" i="3" l="1"/>
  <c r="P11" i="3"/>
  <c r="P17" i="3"/>
  <c r="P16" i="3"/>
  <c r="P13" i="3"/>
  <c r="P8" i="3"/>
  <c r="P7" i="3"/>
  <c r="P15" i="3"/>
  <c r="P12" i="3"/>
  <c r="P6" i="3"/>
  <c r="P14" i="3"/>
  <c r="P3" i="3"/>
  <c r="P4" i="3"/>
  <c r="P5" i="3"/>
  <c r="P20" i="3"/>
  <c r="P19" i="3"/>
  <c r="P18" i="3"/>
  <c r="P22" i="3"/>
  <c r="P21" i="3"/>
  <c r="P26" i="3"/>
  <c r="P25" i="3"/>
  <c r="P28" i="3"/>
  <c r="P29" i="3"/>
  <c r="P30" i="3"/>
  <c r="P23" i="3"/>
  <c r="P24" i="3"/>
  <c r="P27" i="3"/>
  <c r="P31" i="3"/>
  <c r="P35" i="3"/>
  <c r="P33" i="3"/>
  <c r="P36" i="3"/>
  <c r="P34" i="3"/>
  <c r="P32" i="3"/>
  <c r="P37" i="3"/>
  <c r="P38" i="3"/>
  <c r="P39" i="3"/>
  <c r="P40" i="3"/>
  <c r="P45" i="3"/>
  <c r="P42" i="3"/>
  <c r="P43" i="3"/>
  <c r="P44" i="3"/>
  <c r="P46" i="3"/>
  <c r="P41" i="3"/>
  <c r="P62" i="3"/>
  <c r="P85" i="3"/>
  <c r="P61" i="3"/>
  <c r="P58" i="3"/>
  <c r="P59" i="3"/>
  <c r="P90" i="3"/>
  <c r="P89" i="3"/>
  <c r="P101" i="3"/>
  <c r="P48" i="3"/>
  <c r="P51" i="3"/>
  <c r="P47" i="3"/>
  <c r="P54" i="3"/>
  <c r="P99" i="3"/>
  <c r="P104" i="3"/>
  <c r="P103" i="3"/>
  <c r="P100" i="3"/>
  <c r="P96" i="3"/>
  <c r="P83" i="3"/>
  <c r="P49" i="3"/>
  <c r="P73" i="3"/>
  <c r="P97" i="3"/>
  <c r="P67" i="3"/>
  <c r="P68" i="3"/>
  <c r="P69" i="3"/>
  <c r="P80" i="3"/>
  <c r="P98" i="3"/>
  <c r="P74" i="3"/>
  <c r="P84" i="3"/>
  <c r="P55" i="3"/>
  <c r="P70" i="3"/>
  <c r="P65" i="3"/>
  <c r="P50" i="3"/>
  <c r="P64" i="3"/>
  <c r="P95" i="3"/>
  <c r="P75" i="3"/>
  <c r="P63" i="3"/>
  <c r="P66" i="3"/>
  <c r="P105" i="3"/>
  <c r="P91" i="3"/>
  <c r="P88" i="3"/>
  <c r="P81" i="3"/>
  <c r="P79" i="3"/>
  <c r="P76" i="3"/>
  <c r="P60" i="3"/>
  <c r="P57" i="3"/>
  <c r="P53" i="3"/>
  <c r="P52" i="3"/>
  <c r="P78" i="3"/>
  <c r="P82" i="3"/>
  <c r="P77" i="3"/>
  <c r="P86" i="3"/>
  <c r="P87" i="3"/>
  <c r="P92" i="3"/>
  <c r="P93" i="3"/>
  <c r="P94" i="3"/>
  <c r="P102" i="3"/>
  <c r="P71" i="3"/>
  <c r="P72" i="3"/>
  <c r="P56" i="3"/>
  <c r="P114" i="3"/>
  <c r="P115" i="3"/>
  <c r="P106" i="3"/>
  <c r="P107" i="3"/>
  <c r="P108" i="3"/>
  <c r="P109" i="3"/>
  <c r="P110" i="3"/>
  <c r="P111" i="3"/>
  <c r="P112" i="3"/>
  <c r="P113" i="3"/>
  <c r="P118" i="3"/>
  <c r="P116" i="3"/>
  <c r="P117" i="3"/>
  <c r="P119" i="3"/>
  <c r="P120" i="3"/>
  <c r="P121" i="3"/>
  <c r="P122" i="3"/>
  <c r="P123" i="3"/>
  <c r="P124" i="3"/>
  <c r="P126" i="3"/>
  <c r="P127" i="3"/>
  <c r="P125" i="3"/>
  <c r="P134" i="3"/>
  <c r="P130" i="3"/>
  <c r="P131" i="3"/>
  <c r="P139" i="3"/>
  <c r="P138" i="3"/>
  <c r="P140" i="3"/>
  <c r="P128" i="3"/>
  <c r="P136" i="3"/>
  <c r="P137" i="3"/>
  <c r="P129" i="3"/>
  <c r="P135" i="3"/>
  <c r="P133" i="3"/>
  <c r="P132" i="3"/>
  <c r="P141" i="3"/>
  <c r="P176" i="3"/>
  <c r="P198" i="3"/>
  <c r="P215" i="3"/>
  <c r="P269" i="3"/>
  <c r="P208" i="3"/>
  <c r="P180" i="3"/>
  <c r="P143" i="3"/>
  <c r="P181" i="3"/>
  <c r="P148" i="3"/>
  <c r="P175" i="3"/>
  <c r="P144" i="3"/>
  <c r="P179" i="3"/>
  <c r="P184" i="3"/>
  <c r="P182" i="3"/>
  <c r="P203" i="3"/>
  <c r="P204" i="3"/>
  <c r="P206" i="3"/>
  <c r="P197" i="3"/>
  <c r="P178" i="3"/>
  <c r="P268" i="3"/>
  <c r="P183" i="3"/>
  <c r="P207" i="3"/>
  <c r="P146" i="3"/>
  <c r="P145" i="3"/>
  <c r="P192" i="3"/>
  <c r="P283" i="3"/>
  <c r="P155" i="3"/>
  <c r="P147" i="3"/>
  <c r="P174" i="3"/>
  <c r="P170" i="3"/>
  <c r="P172" i="3"/>
  <c r="P191" i="3"/>
  <c r="P190" i="3"/>
  <c r="P156" i="3"/>
  <c r="P149" i="3"/>
  <c r="P185" i="3"/>
  <c r="P173" i="3"/>
  <c r="P272" i="3"/>
  <c r="P169" i="3"/>
  <c r="P142" i="3"/>
  <c r="P284" i="3"/>
  <c r="P158" i="3"/>
  <c r="P177" i="3"/>
  <c r="P285" i="3"/>
  <c r="P205" i="3"/>
  <c r="P217" i="3"/>
  <c r="P218" i="3"/>
  <c r="P219" i="3"/>
  <c r="P220" i="3"/>
  <c r="P221" i="3"/>
  <c r="P222" i="3"/>
  <c r="P223" i="3"/>
  <c r="P224" i="3"/>
  <c r="P225" i="3"/>
  <c r="P226" i="3"/>
  <c r="P227" i="3"/>
  <c r="P228" i="3"/>
  <c r="P229" i="3"/>
  <c r="P230" i="3"/>
  <c r="P231"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187" i="3"/>
  <c r="P188" i="3"/>
  <c r="P189" i="3"/>
  <c r="P194" i="3"/>
  <c r="P195" i="3"/>
  <c r="P196" i="3"/>
  <c r="P151" i="3"/>
  <c r="P152" i="3"/>
  <c r="P153" i="3"/>
  <c r="P154" i="3"/>
  <c r="P274" i="3"/>
  <c r="P275" i="3"/>
  <c r="P276" i="3"/>
  <c r="P277" i="3"/>
  <c r="P278" i="3"/>
  <c r="P279" i="3"/>
  <c r="P280" i="3"/>
  <c r="P281" i="3"/>
  <c r="P282" i="3"/>
  <c r="P171" i="3"/>
  <c r="P200" i="3"/>
  <c r="P201" i="3"/>
  <c r="P202" i="3"/>
  <c r="P159" i="3"/>
  <c r="P160" i="3"/>
  <c r="P161" i="3"/>
  <c r="P162" i="3"/>
  <c r="P163" i="3"/>
  <c r="P164" i="3"/>
  <c r="P165" i="3"/>
  <c r="P166" i="3"/>
  <c r="P167" i="3"/>
  <c r="P168" i="3"/>
  <c r="P210" i="3"/>
  <c r="P211" i="3"/>
  <c r="P212" i="3"/>
  <c r="P213" i="3"/>
  <c r="P214" i="3"/>
  <c r="P271" i="3"/>
  <c r="P286" i="3"/>
  <c r="P288" i="3"/>
  <c r="P287" i="3"/>
  <c r="P290" i="3"/>
  <c r="P292" i="3"/>
  <c r="P296" i="3"/>
  <c r="P300" i="3"/>
  <c r="P298" i="3"/>
  <c r="P297" i="3"/>
  <c r="P295" i="3"/>
  <c r="P293" i="3"/>
  <c r="P299" i="3"/>
  <c r="P294" i="3"/>
  <c r="P369" i="3"/>
  <c r="P333" i="3"/>
  <c r="P352" i="3"/>
  <c r="P353" i="3"/>
  <c r="P346" i="3"/>
  <c r="P347" i="3"/>
  <c r="P348" i="3"/>
  <c r="P349" i="3"/>
  <c r="P351" i="3"/>
  <c r="P350" i="3"/>
  <c r="P316" i="3"/>
  <c r="P308" i="3"/>
  <c r="P317" i="3"/>
  <c r="P319" i="3"/>
  <c r="P331" i="3"/>
  <c r="P302" i="3"/>
  <c r="P335" i="3"/>
  <c r="P332" i="3"/>
  <c r="P328" i="3"/>
  <c r="P355" i="3"/>
  <c r="P301" i="3"/>
  <c r="P323" i="3"/>
  <c r="P309" i="3"/>
  <c r="P368" i="3"/>
  <c r="P307" i="3"/>
  <c r="P304" i="3"/>
  <c r="P303" i="3"/>
  <c r="P306" i="3"/>
  <c r="P343" i="3"/>
  <c r="P305" i="3"/>
  <c r="P354" i="3"/>
  <c r="P345" i="3"/>
  <c r="P311" i="3"/>
  <c r="P313" i="3"/>
  <c r="P312" i="3"/>
  <c r="P314" i="3"/>
  <c r="P315" i="3"/>
  <c r="P342" i="3"/>
  <c r="P320" i="3"/>
  <c r="P318" i="3"/>
  <c r="P310" i="3"/>
  <c r="P344" i="3"/>
  <c r="P341" i="3"/>
  <c r="P336" i="3"/>
  <c r="P337" i="3"/>
  <c r="P338" i="3"/>
  <c r="P339" i="3"/>
  <c r="P340" i="3"/>
  <c r="P334" i="3"/>
  <c r="P321" i="3"/>
  <c r="P322" i="3"/>
  <c r="P356" i="3"/>
  <c r="P357" i="3"/>
  <c r="P358" i="3"/>
  <c r="P359" i="3"/>
  <c r="P360" i="3"/>
  <c r="P361" i="3"/>
  <c r="P362" i="3"/>
  <c r="P363" i="3"/>
  <c r="P364" i="3"/>
  <c r="P365" i="3"/>
  <c r="P366" i="3"/>
  <c r="P367" i="3"/>
  <c r="P329" i="3"/>
  <c r="P330" i="3"/>
  <c r="P324" i="3"/>
  <c r="P325" i="3"/>
  <c r="P326" i="3"/>
  <c r="P327" i="3"/>
  <c r="P372" i="3"/>
  <c r="P370" i="3"/>
  <c r="P375" i="3"/>
  <c r="P371" i="3"/>
  <c r="P373" i="3"/>
  <c r="P374" i="3"/>
  <c r="P376" i="3"/>
  <c r="P377" i="3"/>
  <c r="P378" i="3"/>
  <c r="P379" i="3"/>
  <c r="P390" i="3"/>
  <c r="P397" i="3"/>
  <c r="P396" i="3"/>
  <c r="P395" i="3"/>
  <c r="P380" i="3"/>
  <c r="P381" i="3"/>
  <c r="P382" i="3"/>
  <c r="P383" i="3"/>
  <c r="P384" i="3"/>
  <c r="P385" i="3"/>
  <c r="P386" i="3"/>
  <c r="P387" i="3"/>
  <c r="P388" i="3"/>
  <c r="P389" i="3"/>
  <c r="P391" i="3"/>
  <c r="P392" i="3"/>
  <c r="P393" i="3"/>
  <c r="P394" i="3"/>
  <c r="P398" i="3"/>
  <c r="P399" i="3"/>
  <c r="P400" i="3"/>
  <c r="P403" i="3"/>
  <c r="P404" i="3"/>
  <c r="P405" i="3"/>
  <c r="P406" i="3"/>
  <c r="P407" i="3"/>
  <c r="P408" i="3"/>
  <c r="P409" i="3"/>
  <c r="P410" i="3"/>
  <c r="P401" i="3"/>
  <c r="P402" i="3"/>
  <c r="P431" i="3"/>
  <c r="P411" i="3"/>
  <c r="P412" i="3"/>
  <c r="P413" i="3"/>
  <c r="P414" i="3"/>
  <c r="P415" i="3"/>
  <c r="P416" i="3"/>
  <c r="P417" i="3"/>
  <c r="P418" i="3"/>
  <c r="P419" i="3"/>
  <c r="P420" i="3"/>
  <c r="P421" i="3"/>
  <c r="P422" i="3"/>
  <c r="P423" i="3"/>
  <c r="P424" i="3"/>
  <c r="P425" i="3"/>
  <c r="P426" i="3"/>
  <c r="P427" i="3"/>
  <c r="P428" i="3"/>
  <c r="P429" i="3"/>
  <c r="P430" i="3"/>
  <c r="P432" i="3"/>
  <c r="P433" i="3"/>
  <c r="P434" i="3"/>
  <c r="P435" i="3"/>
  <c r="P437" i="3"/>
  <c r="P438" i="3"/>
  <c r="P439" i="3"/>
  <c r="P436" i="3"/>
  <c r="P440" i="3"/>
  <c r="P441" i="3"/>
  <c r="P442" i="3"/>
  <c r="P445" i="3"/>
  <c r="P444" i="3"/>
  <c r="P443" i="3"/>
  <c r="P447" i="3"/>
  <c r="P446" i="3"/>
  <c r="P448" i="3"/>
  <c r="P454" i="3"/>
  <c r="P451" i="3"/>
  <c r="P457" i="3"/>
  <c r="P455" i="3"/>
  <c r="P453" i="3"/>
  <c r="P449" i="3"/>
  <c r="P467" i="3"/>
  <c r="P452" i="3"/>
  <c r="P456" i="3"/>
  <c r="P461" i="3"/>
  <c r="P459" i="3"/>
  <c r="P450" i="3"/>
  <c r="P466" i="3"/>
  <c r="P463" i="3"/>
  <c r="P464" i="3"/>
  <c r="P460" i="3"/>
  <c r="P458" i="3"/>
  <c r="P468" i="3"/>
  <c r="P462" i="3"/>
  <c r="P465" i="3"/>
  <c r="P469" i="3"/>
  <c r="P503" i="3"/>
  <c r="P476" i="3"/>
  <c r="P493" i="3"/>
  <c r="P480" i="3"/>
  <c r="P485" i="3"/>
  <c r="P483" i="3"/>
  <c r="P478" i="3"/>
  <c r="P490" i="3"/>
  <c r="P481" i="3"/>
  <c r="P502" i="3"/>
  <c r="P474" i="3"/>
  <c r="P473" i="3"/>
  <c r="P470" i="3"/>
  <c r="P496" i="3"/>
  <c r="P499" i="3"/>
  <c r="P487" i="3"/>
  <c r="P497" i="3"/>
  <c r="P504" i="3"/>
  <c r="P492" i="3"/>
  <c r="P489" i="3"/>
  <c r="P471" i="3"/>
  <c r="P495" i="3"/>
  <c r="P477" i="3"/>
  <c r="P472" i="3"/>
  <c r="P501" i="3"/>
  <c r="P500" i="3"/>
  <c r="P486" i="3"/>
  <c r="P484" i="3"/>
  <c r="P479" i="3"/>
  <c r="P482" i="3"/>
  <c r="P494" i="3"/>
  <c r="P491" i="3"/>
  <c r="P475" i="3"/>
  <c r="P488" i="3"/>
  <c r="P498" i="3"/>
  <c r="P510" i="3"/>
  <c r="P506" i="3"/>
  <c r="P505" i="3"/>
  <c r="P507" i="3"/>
  <c r="P509" i="3"/>
  <c r="P508" i="3"/>
  <c r="P513" i="3"/>
  <c r="P511" i="3"/>
  <c r="P514" i="3"/>
  <c r="P512" i="3"/>
  <c r="P516" i="3"/>
  <c r="P517" i="3"/>
  <c r="P515" i="3"/>
  <c r="P520" i="3"/>
  <c r="P521" i="3"/>
  <c r="P519" i="3"/>
  <c r="P518" i="3"/>
  <c r="P522" i="3"/>
  <c r="P523" i="3"/>
  <c r="P524" i="3"/>
  <c r="P525" i="3"/>
  <c r="P526" i="3"/>
  <c r="P527" i="3"/>
  <c r="P528" i="3"/>
  <c r="P529" i="3"/>
  <c r="P534" i="3"/>
  <c r="P530" i="3"/>
  <c r="P535" i="3"/>
  <c r="P531" i="3"/>
  <c r="P532" i="3"/>
  <c r="P533" i="3"/>
  <c r="P536" i="3"/>
  <c r="P537" i="3"/>
  <c r="P538" i="3"/>
  <c r="P543" i="3"/>
  <c r="P545" i="3"/>
  <c r="P550" i="3"/>
  <c r="P549" i="3"/>
  <c r="P557" i="3"/>
  <c r="P539" i="3"/>
  <c r="P556" i="3"/>
  <c r="P555" i="3"/>
  <c r="P540" i="3"/>
  <c r="P554" i="3"/>
  <c r="P547" i="3"/>
  <c r="P541" i="3"/>
  <c r="P552" i="3"/>
  <c r="P546" i="3"/>
  <c r="P551" i="3"/>
  <c r="P548" i="3"/>
  <c r="P544" i="3"/>
  <c r="P542" i="3"/>
  <c r="P553" i="3"/>
  <c r="P560" i="3"/>
  <c r="P558" i="3"/>
  <c r="P559" i="3"/>
  <c r="P563" i="3"/>
  <c r="P565" i="3"/>
  <c r="P564" i="3"/>
  <c r="P562" i="3"/>
  <c r="P561" i="3"/>
  <c r="P569" i="3"/>
  <c r="P567" i="3"/>
  <c r="P570" i="3"/>
  <c r="P568" i="3"/>
  <c r="P566" i="3"/>
  <c r="P572" i="3"/>
  <c r="P574" i="3"/>
  <c r="P573" i="3"/>
  <c r="P571" i="3"/>
  <c r="P575" i="3"/>
  <c r="P576" i="3"/>
  <c r="P577" i="3"/>
  <c r="P578" i="3"/>
  <c r="P579" i="3"/>
  <c r="P580" i="3"/>
  <c r="P583" i="3"/>
  <c r="P581" i="3"/>
  <c r="P584" i="3"/>
  <c r="P582" i="3"/>
  <c r="P586" i="3"/>
  <c r="P588" i="3"/>
  <c r="P587" i="3"/>
  <c r="P585" i="3"/>
  <c r="P594" i="3"/>
  <c r="P597" i="3"/>
  <c r="P595" i="3"/>
  <c r="P598" i="3"/>
  <c r="P596" i="3"/>
  <c r="P600" i="3"/>
  <c r="P602" i="3"/>
  <c r="P601" i="3"/>
  <c r="P599" i="3"/>
  <c r="P603" i="3"/>
  <c r="P605" i="3"/>
  <c r="P604" i="3"/>
  <c r="P617" i="3"/>
  <c r="P606" i="3"/>
  <c r="P607" i="3"/>
  <c r="P611" i="3"/>
  <c r="P608" i="3"/>
  <c r="P609" i="3"/>
  <c r="P610" i="3"/>
  <c r="P612" i="3"/>
  <c r="P613" i="3"/>
  <c r="P614" i="3"/>
  <c r="P615" i="3"/>
  <c r="P616" i="3"/>
  <c r="P623" i="3"/>
  <c r="P618" i="3"/>
  <c r="P622" i="3"/>
  <c r="P619" i="3"/>
  <c r="P620" i="3"/>
  <c r="P621" i="3"/>
  <c r="P627" i="3"/>
  <c r="P624" i="3"/>
  <c r="P625" i="3"/>
  <c r="P626" i="3"/>
  <c r="P628" i="3"/>
  <c r="P629" i="3"/>
  <c r="P630" i="3"/>
  <c r="P631" i="3"/>
  <c r="P641" i="3"/>
  <c r="P638" i="3"/>
  <c r="P645" i="3"/>
  <c r="P650" i="3"/>
  <c r="P636" i="3"/>
  <c r="P639" i="3"/>
  <c r="P632" i="3"/>
  <c r="P646" i="3"/>
  <c r="P635" i="3"/>
  <c r="P633" i="3"/>
  <c r="P644" i="3"/>
  <c r="P647" i="3"/>
  <c r="P648" i="3"/>
  <c r="P640" i="3"/>
  <c r="P634" i="3"/>
  <c r="P643" i="3"/>
  <c r="P642" i="3"/>
  <c r="P649" i="3"/>
  <c r="P637" i="3"/>
  <c r="P652" i="3"/>
  <c r="P651" i="3"/>
  <c r="P653" i="3"/>
  <c r="P654" i="3"/>
  <c r="P655" i="3"/>
  <c r="P656" i="3"/>
  <c r="P657" i="3"/>
  <c r="P658" i="3"/>
  <c r="P659" i="3"/>
  <c r="P660" i="3"/>
  <c r="P661" i="3"/>
  <c r="P662" i="3"/>
  <c r="P663" i="3"/>
  <c r="P670" i="3"/>
  <c r="P671" i="3"/>
  <c r="P665" i="3"/>
  <c r="P666" i="3"/>
  <c r="P672" i="3"/>
  <c r="P673" i="3"/>
  <c r="P667" i="3"/>
  <c r="P664" i="3"/>
  <c r="P669" i="3"/>
  <c r="P668" i="3"/>
  <c r="P681" i="3"/>
  <c r="P678" i="3"/>
  <c r="P682" i="3"/>
  <c r="P679" i="3"/>
  <c r="P680" i="3"/>
  <c r="P675" i="3"/>
  <c r="P677" i="3"/>
  <c r="P676" i="3"/>
  <c r="P683" i="3"/>
  <c r="P674" i="3"/>
  <c r="P684" i="3"/>
  <c r="B30" i="17" l="1"/>
  <c r="B29" i="17"/>
  <c r="B28" i="17"/>
  <c r="B27" i="17"/>
  <c r="B26" i="17"/>
  <c r="B25" i="17"/>
  <c r="B24" i="17"/>
  <c r="B23" i="17"/>
  <c r="B22" i="17"/>
  <c r="B21" i="17"/>
  <c r="B20" i="17"/>
  <c r="B19" i="17"/>
  <c r="B18" i="17"/>
  <c r="B17" i="17"/>
  <c r="B16" i="17"/>
  <c r="B15" i="17"/>
  <c r="B14" i="17"/>
  <c r="B13" i="17"/>
  <c r="B12" i="17"/>
  <c r="B11" i="17"/>
  <c r="B10" i="17"/>
  <c r="B9" i="17"/>
  <c r="B8" i="17"/>
  <c r="B7" i="17"/>
  <c r="B6" i="17"/>
  <c r="B5" i="17"/>
  <c r="B4" i="17"/>
  <c r="B3" i="17"/>
  <c r="L388" i="3"/>
  <c r="N629" i="3"/>
  <c r="N631" i="3"/>
  <c r="N630" i="3"/>
  <c r="F626" i="3"/>
  <c r="M593" i="3"/>
  <c r="O593" i="3" s="1"/>
  <c r="P593" i="3" s="1"/>
  <c r="O291" i="3"/>
  <c r="P291" i="3" s="1"/>
  <c r="M289" i="3"/>
  <c r="P289" i="3" s="1"/>
  <c r="N57" i="3"/>
  <c r="N81" i="3"/>
  <c r="N105" i="3"/>
  <c r="P9" i="3"/>
  <c r="O270" i="3"/>
  <c r="N270" i="3"/>
  <c r="N199" i="3" s="1"/>
  <c r="N273" i="3" s="1"/>
  <c r="M270" i="3"/>
  <c r="O209" i="3"/>
  <c r="N209" i="3"/>
  <c r="N157" i="3" s="1"/>
  <c r="M209" i="3"/>
  <c r="O199" i="3"/>
  <c r="O273" i="3" s="1"/>
  <c r="O157" i="3"/>
  <c r="O592" i="3"/>
  <c r="P592" i="3" s="1"/>
  <c r="O591" i="3"/>
  <c r="P591" i="3" s="1"/>
  <c r="M590" i="3"/>
  <c r="O589" i="3"/>
  <c r="P589" i="3" s="1"/>
  <c r="M199" i="3" l="1"/>
  <c r="P270" i="3"/>
  <c r="M157" i="3"/>
  <c r="P157" i="3" s="1"/>
  <c r="P209" i="3"/>
  <c r="N150" i="3"/>
  <c r="O232" i="3"/>
  <c r="O216" i="3" s="1"/>
  <c r="O590" i="3"/>
  <c r="P590" i="3" s="1"/>
  <c r="M186" i="3" l="1"/>
  <c r="M273" i="3"/>
  <c r="P199" i="3"/>
  <c r="M150" i="3" l="1"/>
  <c r="P150" i="3" s="1"/>
  <c r="P273" i="3"/>
  <c r="M232" i="3"/>
  <c r="M193" i="3" l="1"/>
  <c r="M216" i="3"/>
  <c r="P216" i="3" s="1"/>
  <c r="P232" i="3"/>
  <c r="O186" i="3"/>
  <c r="P186" i="3" s="1"/>
  <c r="O193" i="3"/>
  <c r="N186" i="3"/>
  <c r="N193" i="3"/>
  <c r="N216" i="3"/>
  <c r="N232" i="3"/>
  <c r="P19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55" authorId="0" shapeId="0" xr:uid="{00000000-0006-0000-0200-000001000000}">
      <text>
        <r>
          <rPr>
            <sz val="11"/>
            <color theme="1"/>
            <rFont val="Calibri"/>
            <scheme val="minor"/>
          </rPr>
          <t>======
ID#AAABW7kxZVA
Rodriguez Doural, Ana Maria    (2024-10-10 08:09:21)
Suma de JDC Formación + JDC Incorporación</t>
        </r>
      </text>
    </comment>
    <comment ref="N211" authorId="0" shapeId="0" xr:uid="{00000000-0006-0000-0200-000002000000}">
      <text>
        <r>
          <rPr>
            <sz val="11"/>
            <color theme="1"/>
            <rFont val="Calibri"/>
            <scheme val="minor"/>
          </rPr>
          <t>======
ID#AAABW7kxZVE
Nuria Sogorb Sanchez    (2024-10-01 10:58:05)
Solicitamos transferencia de 96.000€ por urgencia de realizar esta contratación debida a la finalización de la obra del edificio</t>
        </r>
      </text>
    </comment>
    <comment ref="M278" authorId="0" shapeId="0" xr:uid="{00000000-0006-0000-0200-000005000000}">
      <text>
        <r>
          <rPr>
            <sz val="11"/>
            <color theme="1"/>
            <rFont val="Calibri"/>
            <scheme val="minor"/>
          </rPr>
          <t>======
ID#AAABTqAH2tg
Nuria Sogorb Sanchez    (2024-09-20 11:24:19)
Si se suman las generaciones de crédito mensuales actualmente se ha dotado de 85673,51€</t>
        </r>
      </text>
    </comment>
    <comment ref="N290" authorId="0" shapeId="0" xr:uid="{00000000-0006-0000-0200-000003000000}">
      <text>
        <r>
          <rPr>
            <sz val="11"/>
            <color theme="1"/>
            <rFont val="Calibri"/>
            <scheme val="minor"/>
          </rPr>
          <t>======
ID#AAABTqAH2uE
Guerrero Lucendo, Antonio Jose    (2024-09-22 06:51:25)
a 20/09/2024</t>
        </r>
      </text>
    </comment>
    <comment ref="M291" authorId="0" shapeId="0" xr:uid="{00000000-0006-0000-0200-000004000000}">
      <text>
        <r>
          <rPr>
            <sz val="11"/>
            <color theme="1"/>
            <rFont val="Calibri"/>
            <scheme val="minor"/>
          </rPr>
          <t>======
ID#AAABTqAH2t4
Guerrero Lucendo, Antonio Jose    (2024-09-22 06:51:25)
3.000 euros incial y posterior correción por Mod. Pres. de los 2.000 euros que faltaban</t>
        </r>
      </text>
    </comment>
  </commentList>
  <extLst>
    <ext xmlns:r="http://schemas.openxmlformats.org/officeDocument/2006/relationships" uri="GoogleSheetsCustomDataVersion2">
      <go:sheetsCustomData xmlns:go="http://customooxmlschemas.google.com/" r:id="rId1" roundtripDataSignature="AMtx7mjjUZUzKxKNGm6qkJmDracmkzBWM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N48" authorId="0" shapeId="0" xr:uid="{00000000-0006-0000-0000-000006000000}">
      <text>
        <r>
          <rPr>
            <sz val="11"/>
            <color theme="1"/>
            <rFont val="Calibri"/>
            <family val="2"/>
            <scheme val="minor"/>
          </rPr>
          <t>======
ID#AAABSFloLxg
Gilabert Bernal, Cristina    (2024-11-27 08:43:57)
en base de datos pone 0</t>
        </r>
      </text>
    </comment>
    <comment ref="K77" authorId="0" shapeId="0" xr:uid="{00000000-0006-0000-0000-000008000000}">
      <text>
        <r>
          <rPr>
            <sz val="11"/>
            <color theme="1"/>
            <rFont val="Calibri"/>
            <family val="2"/>
            <scheme val="minor"/>
          </rPr>
          <t>======
ID#AAABXuckovs
Gilabert Bernal, Cristina    (2024-10-24 15:24:31)
EN BD: BECAS PRÁCTICAS ESTUDIANTES CONSELLERÍA DE SERVICIOS SOCIALES, IGUALDAD Y VIVIENDA</t>
        </r>
      </text>
    </comment>
    <comment ref="O130" authorId="0" shapeId="0" xr:uid="{00000000-0006-0000-0000-00000B000000}">
      <text>
        <r>
          <rPr>
            <sz val="11"/>
            <color theme="1"/>
            <rFont val="Calibri"/>
            <family val="2"/>
            <scheme val="minor"/>
          </rPr>
          <t>======
ID#AAABXuckovA
Gilabert Bernal, Cristina    (2024-10-24 15:24:31)
Por error se puso el importe también en esta columna</t>
        </r>
      </text>
    </comment>
    <comment ref="J147" authorId="0" shapeId="0" xr:uid="{00000000-0006-0000-0000-000009000000}">
      <text>
        <r>
          <rPr>
            <sz val="11"/>
            <color theme="1"/>
            <rFont val="Calibri"/>
            <family val="2"/>
            <scheme val="minor"/>
          </rPr>
          <t>======
ID#AAABXuckovg
Gilabert Bernal, Cristina    (2024-10-24 15:24:31)
en BD. 1101 13402 48102</t>
        </r>
      </text>
    </comment>
    <comment ref="X154" authorId="0" shapeId="0" xr:uid="{00000000-0006-0000-0000-00000A000000}">
      <text>
        <r>
          <rPr>
            <sz val="11"/>
            <color theme="1"/>
            <rFont val="Calibri"/>
            <family val="2"/>
            <scheme val="minor"/>
          </rPr>
          <t>======
ID#AAABXuckovY
Gilabert Bernal, Cristina    (2024-10-24 15:24:31)
Gilabert Bernal, Cristina: Revisar ejes y objetivos estratégicos. El año pasado estaba en eje 2 y OE: 2,1</t>
        </r>
      </text>
    </comment>
    <comment ref="J195" authorId="0" shapeId="0" xr:uid="{00000000-0006-0000-0000-000003000000}">
      <text>
        <r>
          <rPr>
            <sz val="11"/>
            <color theme="1"/>
            <rFont val="Calibri"/>
            <family val="2"/>
            <scheme val="minor"/>
          </rPr>
          <t>======
ID#AAABiDLyL8k
Gilabert Bernal, Cristina    (2025-01-13 14:26:22)
La partida correcta es 0500 32207 48300</t>
        </r>
      </text>
    </comment>
    <comment ref="N195" authorId="0" shapeId="0" xr:uid="{00000000-0006-0000-0000-000005000000}">
      <text>
        <r>
          <rPr>
            <sz val="11"/>
            <color theme="1"/>
            <rFont val="Calibri"/>
            <family val="2"/>
            <scheme val="minor"/>
          </rPr>
          <t>======
ID#AAABkNE6_AY
Gilabert Bernal, Cristina    (2025-01-13 14:26:22)
LAS CONCESIONES DIRECTAS NO TIENEN PLURIANUALIDAD</t>
        </r>
      </text>
    </comment>
    <comment ref="Y195" authorId="0" shapeId="0" xr:uid="{00000000-0006-0000-0000-000001000000}">
      <text>
        <r>
          <rPr>
            <sz val="11"/>
            <color theme="1"/>
            <rFont val="Calibri"/>
            <family val="2"/>
            <scheme val="minor"/>
          </rPr>
          <t>======
ID#AAABkNE6_Ag
Gilabert Bernal, Cristina    (2025-01-13 14:26:22)
Indicar el objetivo estratégico conforme al PLAN ESTRATEGICO DE LA UMH</t>
        </r>
      </text>
    </comment>
    <comment ref="Z195" authorId="0" shapeId="0" xr:uid="{00000000-0006-0000-0000-000004000000}">
      <text>
        <r>
          <rPr>
            <sz val="11"/>
            <color theme="1"/>
            <rFont val="Calibri"/>
            <family val="2"/>
            <scheme val="minor"/>
          </rPr>
          <t>======
ID#AAABiDLyL8o
Gilabert Bernal, Cristina    (2025-01-13 14:26:22)
INDICAR OBJETIVOS ESPECÍFICOS</t>
        </r>
      </text>
    </comment>
    <comment ref="AE195" authorId="0" shapeId="0" xr:uid="{00000000-0006-0000-0000-000002000000}">
      <text>
        <r>
          <rPr>
            <sz val="11"/>
            <color theme="1"/>
            <rFont val="Calibri"/>
            <family val="2"/>
            <scheme val="minor"/>
          </rPr>
          <t>======
ID#AAABiDLyKao
Gilabert Bernal, Cristina    (2025-01-13 14:26:22)
ES UN PREMIO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O27" authorId="0" shapeId="0" xr:uid="{2EACCC35-3682-4069-9A29-66BC48B14744}">
      <text>
        <r>
          <rPr>
            <sz val="11"/>
            <color theme="1"/>
            <rFont val="Calibri"/>
            <scheme val="minor"/>
          </rPr>
          <t>======
ID#AAABW7kxZVE
Nuria Sogorb Sanchez    (2024-10-01 10:58:05)
Solicitamos transferencia de 96.000€ por urgencia de realizar esta contratación debida a la finalización de la obra del edificio</t>
        </r>
      </text>
    </comment>
    <comment ref="N137" authorId="0" shapeId="0" xr:uid="{EB0F1299-2E08-4F6D-B536-D5FEE5CDAB5B}">
      <text>
        <r>
          <rPr>
            <sz val="11"/>
            <color theme="1"/>
            <rFont val="Calibri"/>
            <scheme val="minor"/>
          </rPr>
          <t>======
ID#AAABTqAH2tg
Nuria Sogorb Sanchez    (2024-09-20 11:24:19)
Si se suman las generaciones de crédito mensuales actualmente se ha dotado de 85673,51€</t>
        </r>
      </text>
    </comment>
    <comment ref="O247" authorId="0" shapeId="0" xr:uid="{2B811396-B99F-4459-9CF8-E474AC6AFFCF}">
      <text>
        <r>
          <rPr>
            <sz val="11"/>
            <color theme="1"/>
            <rFont val="Calibri"/>
            <scheme val="minor"/>
          </rPr>
          <t>======
ID#AAABW7kxZVA
Rodriguez Doural, Ana Maria    (2024-10-10 08:09:21)
Suma de JDC Formación + JDC Incorporación</t>
        </r>
      </text>
    </comment>
    <comment ref="O304" authorId="0" shapeId="0" xr:uid="{91FC8647-56EF-4FC6-8F5A-4401D049D963}">
      <text>
        <r>
          <rPr>
            <sz val="11"/>
            <color theme="1"/>
            <rFont val="Calibri"/>
            <scheme val="minor"/>
          </rPr>
          <t>======
ID#AAABTqAH2uE
Guerrero Lucendo, Antonio Jose    (2024-09-22 06:51:25)
a 20/09/2024</t>
        </r>
      </text>
    </comment>
    <comment ref="N309" authorId="0" shapeId="0" xr:uid="{18D53F9B-7383-4E9B-9522-1827593ECC73}">
      <text>
        <r>
          <rPr>
            <sz val="11"/>
            <color theme="1"/>
            <rFont val="Calibri"/>
            <scheme val="minor"/>
          </rPr>
          <t>======
ID#AAABTqAH2t4
Guerrero Lucendo, Antonio Jose    (2024-09-22 06:51:25)
3.000 euros incial y posterior correción por Mod. Pres. de los 2.000 euros que faltaban</t>
        </r>
      </text>
    </comment>
  </commentList>
</comments>
</file>

<file path=xl/sharedStrings.xml><?xml version="1.0" encoding="utf-8"?>
<sst xmlns="http://schemas.openxmlformats.org/spreadsheetml/2006/main" count="19747" uniqueCount="5287">
  <si>
    <t>Denominación</t>
  </si>
  <si>
    <t>0402</t>
  </si>
  <si>
    <t>0300</t>
  </si>
  <si>
    <t>-</t>
  </si>
  <si>
    <t>0401</t>
  </si>
  <si>
    <t>0403</t>
  </si>
  <si>
    <t>4700</t>
  </si>
  <si>
    <t>0800</t>
  </si>
  <si>
    <t>0104</t>
  </si>
  <si>
    <t>0400</t>
  </si>
  <si>
    <t>0601</t>
  </si>
  <si>
    <t>NUEVA</t>
  </si>
  <si>
    <t>0600</t>
  </si>
  <si>
    <t>0500</t>
  </si>
  <si>
    <t>0400/1220/ 24900</t>
  </si>
  <si>
    <t>0400 54101 23100</t>
  </si>
  <si>
    <t>0000 32301 22614</t>
  </si>
  <si>
    <t>0400 5410050 48304</t>
  </si>
  <si>
    <t>0400 5411001 22600</t>
  </si>
  <si>
    <t>0400/5411001/22600</t>
  </si>
  <si>
    <t>0400 5411005 48405</t>
  </si>
  <si>
    <t>0400 5411020 48103</t>
  </si>
  <si>
    <t>0400 54102 21301</t>
  </si>
  <si>
    <t>0400 54104 22706</t>
  </si>
  <si>
    <t>0400 54105 22800</t>
  </si>
  <si>
    <t>0400/54205/22800</t>
  </si>
  <si>
    <t>0400 54110 48103</t>
  </si>
  <si>
    <t>0400 54110 68301</t>
  </si>
  <si>
    <t>0400/5420001/48106</t>
  </si>
  <si>
    <t>0400/5421003/48106</t>
  </si>
  <si>
    <t>NUEVA CREACIÓN</t>
  </si>
  <si>
    <t>0400/541.00.01/625.01</t>
  </si>
  <si>
    <t>0400/541.00.01/625.00</t>
  </si>
  <si>
    <t>0400/54103/21700</t>
  </si>
  <si>
    <t>040054204_22706</t>
  </si>
  <si>
    <t xml:space="preserve">NUEVA CREACIÓN </t>
  </si>
  <si>
    <t>0400 541.05.01 21901</t>
  </si>
  <si>
    <t>04 00 541 18 01 62704</t>
  </si>
  <si>
    <t>0400 541.05.02 21901</t>
  </si>
  <si>
    <t>04 00 541 18 02 62704</t>
  </si>
  <si>
    <t>04005410_48142</t>
  </si>
  <si>
    <t>04005410_48146</t>
  </si>
  <si>
    <t>04005410_48145</t>
  </si>
  <si>
    <t>0400 5410 48175</t>
  </si>
  <si>
    <t>04005411301_48135</t>
  </si>
  <si>
    <t>04005410_48131</t>
  </si>
  <si>
    <t>04005410_48137</t>
  </si>
  <si>
    <t>04005410_48143</t>
  </si>
  <si>
    <t>04005410_48113</t>
  </si>
  <si>
    <t>040054101_68301</t>
  </si>
  <si>
    <t>04005410_48140</t>
  </si>
  <si>
    <t>04005410_48147</t>
  </si>
  <si>
    <t>04005410_48150</t>
  </si>
  <si>
    <t>04005410_48154</t>
  </si>
  <si>
    <t>04005410___48156</t>
  </si>
  <si>
    <t>04005410_48133</t>
  </si>
  <si>
    <t>04005410_48138</t>
  </si>
  <si>
    <t>040054115_48194</t>
  </si>
  <si>
    <t>PENDIENTE DE ASIGNAR</t>
  </si>
  <si>
    <t>0400_5410101_48100</t>
  </si>
  <si>
    <t>0400_5410101_48112</t>
  </si>
  <si>
    <t>040054110_48100</t>
  </si>
  <si>
    <t>0404</t>
  </si>
  <si>
    <t>0405</t>
  </si>
  <si>
    <t>0100</t>
  </si>
  <si>
    <t>0105</t>
  </si>
  <si>
    <t>0106</t>
  </si>
  <si>
    <t>0103</t>
  </si>
  <si>
    <t>Pendiente de asignar</t>
  </si>
  <si>
    <t>0700</t>
  </si>
  <si>
    <t>TOTAL</t>
  </si>
  <si>
    <t>Unidad orgánica</t>
  </si>
  <si>
    <t>DESCRIPCIÓN OBJETIVOS</t>
  </si>
  <si>
    <t>LÍNEAS DE ACTUACIÓN</t>
  </si>
  <si>
    <t>TIPO DE FINANCIACIÓN (**)</t>
  </si>
  <si>
    <t>PARTIDA PRESUPUESTARIA</t>
  </si>
  <si>
    <t>ELIGE UN ODS DE LA LISTA DESPLEGABLE (EN SU CASO)</t>
  </si>
  <si>
    <t>DESCRIBE LA META DEL ODS
 (EN SU CASO)</t>
  </si>
  <si>
    <t>INDICADOR</t>
  </si>
  <si>
    <t>META 2024</t>
  </si>
  <si>
    <t>RESULTADO A 1/09/2024</t>
  </si>
  <si>
    <t>META 2025</t>
  </si>
  <si>
    <t>IMPORTE CONCEDIDO EN 2024 (a)</t>
  </si>
  <si>
    <t>EJECUTADO A 1/09/2024 (CREDITO TOTAL - DISPONIBLE)</t>
  </si>
  <si>
    <t>SOLICITUD 2025  (b)</t>
  </si>
  <si>
    <t>DIFERENCIAS (a-b)</t>
  </si>
  <si>
    <t>JUSTIFICACIÓN ( SI ES NUEVA O HAY INCREMENTO)</t>
  </si>
  <si>
    <t>Partida</t>
  </si>
  <si>
    <t>1702</t>
  </si>
  <si>
    <t>GASTOS DE FUNCIONAMIENTO DEL CENTRO DE GESTIÓN DEL CAMPUS ORIHUELA</t>
  </si>
  <si>
    <t>REALIZAR LAS FUNCIONES ASISGNADAS A LOS CENTROS DE GESTIÓN DE CAMPUS EN SUS DIFERENTES AREAS DE ACTUACIÓN: ACADÉMICA, ESTUIDANTES, ECONÓMICA, GENERAL, ETC.</t>
  </si>
  <si>
    <t>Actividad Específica</t>
  </si>
  <si>
    <t>OBJETIVO 8: PROMOVER EL CRECIMIENTO ECONÓMICO INCLUSIVO Y SOSTENIBLE, EL EMPLEO Y EL TRABAJO DECENTE PARA TODOS</t>
  </si>
  <si>
    <t>MATERIAL DE OFICINA ORDINARIO + IMPRESIONES</t>
  </si>
  <si>
    <t>17021220___24900</t>
  </si>
  <si>
    <t>GASTOS DE FUNCIONAMIENTO DEL CENTRO GESTIÓN DEL CAMPUS DE ORIHUELA</t>
  </si>
  <si>
    <t>MEJORA EN LA EFICACIA Y EFICIENCIA EN LA GESTIÓN</t>
  </si>
  <si>
    <t>REVISAR LOS PROCESOS ADMINISTRATIVOS AL OBJETO DE REDUCIR COSTES Y DISMINUIR LA BUROCRACIA, POTENCIANDO LOS MEDIOS TELEMÁTICOS</t>
  </si>
  <si>
    <t>OBJETIVO 4: GARANTIZAR UNA EDUCACIÓN INCLUSIVA, EQUITATIVA Y DE CALIDAD Y PROMOVER OPORTUNIDADES DE APRENDIZAJE DURANTE TODA LA VIDA PARA TODOS</t>
  </si>
  <si>
    <t>MATERIAL FUNGIBLE INFORMÁTICO</t>
  </si>
  <si>
    <t>MEJORA CONTINUA</t>
  </si>
  <si>
    <t>APLICAR Y MEJORAR EL PLAN DE MEJORA DEL CENTRO</t>
  </si>
  <si>
    <t>OTROS GASTOS DIVERSOS</t>
  </si>
  <si>
    <t>ACCIONES ESPECÍFICAS DE GESTIÓN DEL CENTRO DE GESTIÓN DEL CAMPUS DE ORIHUELA</t>
  </si>
  <si>
    <t>FORMACIÓN ESPECÍFICA INTERNA Y EXTERNA</t>
  </si>
  <si>
    <t>DIETAS PAS</t>
  </si>
  <si>
    <t>1000</t>
  </si>
  <si>
    <t>421</t>
  </si>
  <si>
    <t>BECA SANTANDER ESTAMOS CONTIGO</t>
  </si>
  <si>
    <t xml:space="preserve">Mejorar la calidad de vida del estudantado con problemas psicológicos y/o salud mental </t>
  </si>
  <si>
    <t xml:space="preserve"> 1000 4260050 48192</t>
  </si>
  <si>
    <t>BANCO SANTANDER</t>
  </si>
  <si>
    <t>SI</t>
  </si>
  <si>
    <t>OBJETIVO 17: REVITALIZAR LA ALIANZA MUNDIAL PARA EL DESARROLLO SOSTENIBLE</t>
  </si>
  <si>
    <t>Nº AYUDAS</t>
  </si>
  <si>
    <t>Convocatoria resuelta y adjudicada (25 ayudas)</t>
  </si>
  <si>
    <t>Condicionado a que el Banco Santander vuleva a conceder crédito</t>
  </si>
  <si>
    <t>6300</t>
  </si>
  <si>
    <t>MEJORA  SALA DE REALIDAD VIRTUAL</t>
  </si>
  <si>
    <t xml:space="preserve"> OFERTA FORMATIVA CENTRO CYBORG</t>
  </si>
  <si>
    <t xml:space="preserve"> 6300 12200 00 62800 </t>
  </si>
  <si>
    <t>INSTALACION REALIZADA</t>
  </si>
  <si>
    <t>IMPORTE DEL GASTO EJECUTADO</t>
  </si>
  <si>
    <t>PARCIALMENTE EJECUTADO</t>
  </si>
  <si>
    <t xml:space="preserve">ESTIMACION DEL COSTE </t>
  </si>
  <si>
    <t>INCORPORACIÓN DEL REMANENTE ASOCIADO</t>
  </si>
  <si>
    <t>1200 122.00.00 62800</t>
  </si>
  <si>
    <t>EQUIPAMIENTO CIENTÍFICO CYBORG</t>
  </si>
  <si>
    <t>6100</t>
  </si>
  <si>
    <t>Satisfacer la demanda de estudiantes de la UMH que necesitan una Escuela para generar contenidos en redes sociales: ESCUELA DE INFLUENCERS</t>
  </si>
  <si>
    <t>Ofertar formación para desarrollar las ideas propuestas por el estudiantado y crear contenido para las redes sociales enfocado para promocionar la marca UMH en diferentes medios en formato videopodcast</t>
  </si>
  <si>
    <t xml:space="preserve">- NUEVA - </t>
  </si>
  <si>
    <t>NO</t>
  </si>
  <si>
    <t>número de cursos de formación ofertados</t>
  </si>
  <si>
    <t>Se ha apreciado una necesidad por parte de la universidad de atraer y potenciar a estudiantes interesados en las redes sociales, con el objetivo de potenciar la marca de la UMH</t>
  </si>
  <si>
    <t>610012216__22608</t>
  </si>
  <si>
    <t>ESCUELA DE INFLUENCERS</t>
  </si>
  <si>
    <t>ACCIONES DE PROYECCIÓN DEL PARQUE CIENTÍFICO Y EMPRESARIAL (ENCARGO FUMH)</t>
  </si>
  <si>
    <t>ENCARGO DE GESTIÓN DE LA UMH A LA FUMH COMO MEDIO PROPIO</t>
  </si>
  <si>
    <t>00.00 32211 22800</t>
  </si>
  <si>
    <t>OBJETIVO 9: CONSTRUIR INFRAESTRUCTURAS RESILIENTES, PROMOVER LA INDUSTRIALIZACIÓN SOSTENIBLE Y FOMENTAR LA INNOVACIÓN</t>
  </si>
  <si>
    <t>NÚMERO DE EMPRESAS INSTALADAS EN EL PCUMH</t>
  </si>
  <si>
    <t>DESARROLLAR UN ENTORNO Y UN ECOSISTEMA DE INNOVACIÓN QUE FAVOREZCA LA INNOVACIÓN EN LAS EMPRESAS</t>
  </si>
  <si>
    <t>PENDIENTE</t>
  </si>
  <si>
    <t>ACCIONES DE IMPULSO AL EMPRENDIMIENTO (ENCARGO FUMH)</t>
  </si>
  <si>
    <t>00.00 322212 22800</t>
  </si>
  <si>
    <t>NÚMERO DE EMPRESAS INSTALADAS EN EL PCUMH - NÚMERO DE INVESTIGADORES O GRUPOS CON LOS QUE SE TRABAJA</t>
  </si>
  <si>
    <t>APOYAR EL DESARROLLO DE EMPRESAS DEL ENTORNO PROMOVIENDO LA ABSORCIÓN DE TECNOLOGÍAS Y LA SOLUCIÓN A SUS PROBLEMAS DE FORMA INNOVADORA - ACERCAR LAS TECNOLOGÍAS Y EL CONOCIMIENTO DE LA UMH A LAS EMPRESAS CON EL OBJETIVO DE FORTALECERLAS E IMPULSAR SU CRECIMIENTO</t>
  </si>
  <si>
    <t>COMUNICACIONES TELEFONICAS Y REDES</t>
  </si>
  <si>
    <t>000 1220 22200</t>
  </si>
  <si>
    <t>TOTAL PARTIDA</t>
  </si>
  <si>
    <t>00001220___22200</t>
  </si>
  <si>
    <t>COMUNICACIONES TELEFÓNICAS Y DE RED</t>
  </si>
  <si>
    <t>PLAN ESTRATÉGICO DE LA UNIVERSIDAD</t>
  </si>
  <si>
    <t>Elaboración de indicadores de seguimiento, grupo focal, grupo de expertos, auditoria externa.Indíquese</t>
  </si>
  <si>
    <t>0000 1210 24900</t>
  </si>
  <si>
    <t>No aplicable al ser proceso interno de la UMH</t>
  </si>
  <si>
    <t>OBJETIVO 16: PROMOVER SOCIEDADES JUSTAS, PACÍFICAS E INCLUSIVAS</t>
  </si>
  <si>
    <t>Elaboración de los indicadores para cada una de las 131 acciones del Plan. Validar los indicadores. Asignar responsables para su seguimiento y auditoria de cumplimiento.</t>
  </si>
  <si>
    <t>Publicación de los indicadores y asignación de responsables.</t>
  </si>
  <si>
    <t>Se solicita esta partida para el establecimiento de indicadores y seguimiento del Plan Estratégico de la UMH </t>
  </si>
  <si>
    <t>00001210___24900</t>
  </si>
  <si>
    <t>INVERSIÓN EN REPARACIÓN DE PATOLOGÍAS (TODOS LOS CAMPUS)</t>
  </si>
  <si>
    <t>0000 122.00.00 62000</t>
  </si>
  <si>
    <t>MEJORA EN EQUIPAMIENTO AULAS DOCENTES</t>
  </si>
  <si>
    <t>0000 122.00.00 62101</t>
  </si>
  <si>
    <t>HW PARA LOS PROCESOS DE GESTIÓN</t>
  </si>
  <si>
    <t>0000 122.00.01 624.01</t>
  </si>
  <si>
    <t>0000 122.00.01 62401</t>
  </si>
  <si>
    <t>EQUIPOS PARA PROCESOS T.I.C.: HARDWARE PARA LOS PROCESOS DE GESTIÓN</t>
  </si>
  <si>
    <t>HW PARA LOS PROCESOS DE GESTIÓN: MEJORAR EL EQUIPAMIENTO DE LOS SALONES DE ACTOS DE LOS NUEVOS EDIFICIOS</t>
  </si>
  <si>
    <t xml:space="preserve">SUMINISTRO E INSTALACIÓN DE MATERIAL AUDIOVISUAL PARA SALONES DE ACTOS DISTRIBUIDOS EN DISTINTOS CAMPUS </t>
  </si>
  <si>
    <t>Actualizar las instalaciones audiovisuales y dotar de equipamiento adaptado a las nuevas necesidades detectadas en 7 ubicaciones en los distingos campus</t>
  </si>
  <si>
    <t>RENOVACIÓN CLIMATIZACIÓN (TODOS LOS CAMPUS)</t>
  </si>
  <si>
    <t>0000 122.00.02 62000</t>
  </si>
  <si>
    <t>SEÑALÉTICA (TODOS LOS CAMPUS)</t>
  </si>
  <si>
    <t>0000 122.00.03 62900</t>
  </si>
  <si>
    <t>SEÑALÉTICA TODOS LOS CAMPUS</t>
  </si>
  <si>
    <t>PLAN DE EFICIENCIA ENERGÉTICA Y DESCARBONIZACIÓN</t>
  </si>
  <si>
    <t>0000 122.00.04 60300</t>
  </si>
  <si>
    <t>INVERSIONES EN MOBILIARIO TODOS LOS CAMPUS</t>
  </si>
  <si>
    <t>0000 122.00.05 62300</t>
  </si>
  <si>
    <t>ACECUACIÓN NORMATIVA. INSTALACIONES TODOS LOS CAMPUS</t>
  </si>
  <si>
    <t>0000 122.00.07 62100</t>
  </si>
  <si>
    <t>ADECUACIÓN NORMATIVA INSTALACIONES TODOS LOS CAMPUS</t>
  </si>
  <si>
    <t xml:space="preserve"> </t>
  </si>
  <si>
    <t>INVERSIONES EN OBRAS DE REPARACIÓN, AMPLIACIÓN Y ADAPTACIÓN: TODOS LOS CAMPUS</t>
  </si>
  <si>
    <t>0000 122.00.08 62100</t>
  </si>
  <si>
    <t xml:space="preserve">Ampliar, mantener y dotar del material audiovisual necesario para acercar la Radio, TV y la tienda de la UMH a la Comunidad Universitaria y a la sociedad.  </t>
  </si>
  <si>
    <t>Dotación de material para actualizar  equipamiento técnico para la Radio, adquisición de nuevas máquinas expendedoras para los productos de la tienda y renovar los equipos del Circuito Cerrado de TV y las cámaras de la Televisión Universitaria</t>
  </si>
  <si>
    <t>0000 122.00.09 621 00</t>
  </si>
  <si>
    <t>número de equipos renovados</t>
  </si>
  <si>
    <t>Se hace necesario renovar los estudios de autocontrol del campus de Elche y Sant Joan d'Alacant destinados a la realización de programas de producción propia y la realización de prácticas docentes de los estudiantes de los grados en Periodismo, Comunicación Audiovisual y del doble grado en Comunicación Audiovisual y Periodismo. También es necesario renovar cámaras para la TV, así como adquirir nuevas cámaras expendedoras y equipos para el CCTV.</t>
  </si>
  <si>
    <t>0000 122.00.09 62100</t>
  </si>
  <si>
    <t>EQUIPAMIENTO AUDIOVISUAL RADIO Y TV UMH</t>
  </si>
  <si>
    <t>ASISTENCIAS TÉCNICAS: ELABORACIÓN Y SUPERVISIÓN DE PROYECTOS, DIRECCIONES DE OBRA</t>
  </si>
  <si>
    <t>0000 122.00.10 62000</t>
  </si>
  <si>
    <t>PATOLOGÍAS EDIFICIOS CAP BLANC, CAP NEGRET Y MONTAGUT</t>
  </si>
  <si>
    <t>0000 122.15.00 62000</t>
  </si>
  <si>
    <t>Previsto para 2025 95.175€. De momento no se va a solicitar</t>
  </si>
  <si>
    <t>INVERSIÓN, CONSTRUCCIONES, LIQUIDACIONES DE OBRA</t>
  </si>
  <si>
    <t>0000 122.16.03 62000</t>
  </si>
  <si>
    <t>INVERSIÓN CONSTRUCCIONES LIQUIDACIONES DE OBRA</t>
  </si>
  <si>
    <t>INVERSIONES EN INSTALACIONES DE CONTROL DE EDIFICIOS Y SISTEMAS CONTRA INCENDIOS (MEJORA E INCENDIOS)</t>
  </si>
  <si>
    <t>0000 122.16.11 62101</t>
  </si>
  <si>
    <t>INVERSIONES URBANIZACIÓN ENTORNO VALONA</t>
  </si>
  <si>
    <t>0000 122.16.12 60100</t>
  </si>
  <si>
    <t>Solicitado 394.125€ en 2024 pero se trasladó a 2025 (520.000€)</t>
  </si>
  <si>
    <t>iNVERSIONES NUEVO AULARIO PERLETA</t>
  </si>
  <si>
    <t>0000 122.16.14 62000</t>
  </si>
  <si>
    <t>Solicitado en 2024 3.740.295€. Se traslada a 2025</t>
  </si>
  <si>
    <t>INVERSIONES NUEVO AULARIO PERLETA</t>
  </si>
  <si>
    <t>MEJORA INSTALACIÓN VENTILACIÓN ATZAVARES</t>
  </si>
  <si>
    <t>0000 122.16.16 62000</t>
  </si>
  <si>
    <t>Solicitado 403.187,50€ en 2024 pero se trasladó a 2025. De momento, no se va a solicitar.</t>
  </si>
  <si>
    <t>NUEVO EDIFICIO CIAGRO</t>
  </si>
  <si>
    <t>0000 122.17.05 62000</t>
  </si>
  <si>
    <t>Presupuestado 2.650.000€ para 2025. Se traslada a 2026</t>
  </si>
  <si>
    <t>FASE 1-NAU DE LA SALUT</t>
  </si>
  <si>
    <t>0000 122.18.03 62000</t>
  </si>
  <si>
    <t>Solicitado 10.300.000€ en 2024 para Nau de la Salut y Clínica Traslacional pero se trasladó a 2025. Ahora se solicita para 2025 y posteriores.</t>
  </si>
  <si>
    <t>NAU DE LA SALUT - CLÍNICA TRASLACIONAL</t>
  </si>
  <si>
    <t>FASE 2- CLÍNICA TRASLACIONAL</t>
  </si>
  <si>
    <t>Se registra en plurianuales para 2026-2028</t>
  </si>
  <si>
    <t>NUEVO EDIFICIO CONCEPCIÓN ALEIXANDRE</t>
  </si>
  <si>
    <t>0000 122.18.04 62000</t>
  </si>
  <si>
    <t>MEJORA EE EN EL EDIFICIO F.J. BALMIS</t>
  </si>
  <si>
    <t>0000 122.18.05 62101</t>
  </si>
  <si>
    <t>Solicitado 800.000€ en 2024 pero se trasladó a 2025</t>
  </si>
  <si>
    <t>INVERSIONES AMPLIACIÓN PLANTA BAJA RAMÓN Y CAJAL Y COMUNIC. MUHAMMAD AL-SHAFRA</t>
  </si>
  <si>
    <t>0000 122.18.10 62000</t>
  </si>
  <si>
    <t>INVERSIONES AMPLIACIÓN PLANTA BAJA RAMÓN Y CAJAL Y COMUNICACIÓN CON MUHAMMAD</t>
  </si>
  <si>
    <t>ARRENDAMIENTO INSTALACIONES</t>
  </si>
  <si>
    <t>0000 1220 20302</t>
  </si>
  <si>
    <t>00001220___20302</t>
  </si>
  <si>
    <t>ARRENDAMIENTOS INSTALACIONES</t>
  </si>
  <si>
    <t>ARRENDAMIENTO ELEMENTOS DE TRANSPORTE</t>
  </si>
  <si>
    <t>Arrendamiento de vehículo eléctrico para la Universidad</t>
  </si>
  <si>
    <t>0000 1220 20400</t>
  </si>
  <si>
    <t>OBJETIVO 12: GARANTIZAR MODALIDADES DE CONSUMO Y PRODUCCIÓN SOSTENIBLES</t>
  </si>
  <si>
    <t>Tipo de vehiculo en arrendamiento</t>
  </si>
  <si>
    <t>Uso de vehiculo eléctrico</t>
  </si>
  <si>
    <t>Contrato coche del Rector</t>
  </si>
  <si>
    <t>00001220___20400</t>
  </si>
  <si>
    <t>MANTENIMIENTO DE HW DE LOS SISTEMAS DE GESTION CENTRALIZADA</t>
  </si>
  <si>
    <t>0000 1220 21600</t>
  </si>
  <si>
    <t>00001220___21600</t>
  </si>
  <si>
    <t>REPARAC. MANT. Y CONSERV. SISTEMAS DE GESTIÓN CENTRALIZADA (HARDWARE)</t>
  </si>
  <si>
    <t>MANTENIMIENTO DE HARDWARE DE LOS SISTEMAS DE GESTIÓN CENTRALIZADA</t>
  </si>
  <si>
    <t>SERVICIO DE GARANTÍA Y SOPORTE PARA EQUIPOS SUN-ORACLE LEGACY</t>
  </si>
  <si>
    <t>META 9.1</t>
  </si>
  <si>
    <t>NÚMERO DE SERVIDORES CUBIERTOS</t>
  </si>
  <si>
    <t>SERVICIO DE GARANTÍA Y SOPORTE DE CONTROLADORAS WIFI</t>
  </si>
  <si>
    <t>NÚMERO DE CONTROLADORAS CUBIERTAS</t>
  </si>
  <si>
    <t>ACTUAL EXPEDIENTE 2022_024 con Fecha inicio: 17/10/2022 HASTA 16/10/2024, Duración: 24 meses - Importe ANUAL: 7.399,97 € (IVA incluido) - Importe TOTAL Adjudicación: 14.799,95 € (IVA incluido).
Se resuelve el contrato y queda pendiente si se paga la anualidad 2024. NO SE RENUEVA MÁS EL MANTENIMIENTO DE LAS CONTROLADORAS ANTIGUAS.
DOS NUEVAS CONTROLADORAS: Adquisición a través del expediente 2022_051 SUMINISTRO E INSTALACIÓN DE PUNTOS DE ACCESO INALÁMBRICOS PARA AMPLIACIÓN DE LA RED WIFI DE LA UNIVERSIDAD MIGUEL HERNÁNDEZ DE ELCHE.
NUEVO EXPEDIENTE 2024_XXX PLURIANUAL - Se presupuesta para X años con un importe anual de licitación de XXX €, siendo un total de X € (IVA incluido).  Se está evaluando.</t>
  </si>
  <si>
    <t>SERVICIO DE GARANTÍA Y SOPORTE DE LOS SERVIDORES DE CÁLCULO Y PROCESO</t>
  </si>
  <si>
    <t xml:space="preserve">ACTUAL EXPEDIENTE 2023_020 con Fecha inicio: 01/11/2023 HASTA 31/10/2025, Duración: 24 a 30 meses - IMPORTE ADJUDICACIÓN: 16.153,50 € (13.350 € + 2.803,50 € en concepto de IVA).
ANUALIDAD 2023: 2.099,96€ - ANUALIDAD 2024: 7.592,15€ - ANUALIDAD 2025: 6.461,40€ (De enero a octubre).
NUEVO EXPEDIENTE 2025_XXX PLURIANUAL - Se propone un nuevo expediente para 3 años con un importe anual de licitación de 12.535,60 € (IVA incluido), siendo un total de 37.606,80 € (IVA incluido). Pagos anuales. 
Por ello, se propone para el presupuesto de 2025 un importe de 18.997,00 € en la partida presupuestaria 0000 1220 21600, correspondiendo a la suma de: ANUALIDAD 2025 DEL 2023_020 + ANUALIDAD 2025 NUEVO EXPEDIENTE.
</t>
  </si>
  <si>
    <t>SERVICIO DE GARANTÍA Y SOPORTE DE LOS BALANCEADORES</t>
  </si>
  <si>
    <t>NÚMERO DE BALANCEADORES CUBIERTOS</t>
  </si>
  <si>
    <t>MANTENIMIENTO DE HW DE LOS SISTEMAS DE GESTION CENTRALIZADA: CUBRIR EL MANTENIMIENTO HW EVALOS</t>
  </si>
  <si>
    <t>Mantenimiento del hardware para el control del fichaje: EVALOS</t>
  </si>
  <si>
    <t xml:space="preserve">Disponer del soporte para este hardware para el control horario del personal de la Universidad. </t>
  </si>
  <si>
    <t>Control horario del personal de la Universidad</t>
  </si>
  <si>
    <t>Actualmente vigente el expediente 2023_060 - Negociado por exclusividad. 
2 lotes: El lote 1 (hw) y lote 2 (sw).
El plazo de ejecución es 1 año+ prórroga 1 año, iniciandose el 24/12/2023 la primera anualidad, finalizando la primera anualidad el 23/12/2024 y el año de prórroga el 23/12/2025.
El importe adjudicado para cada año para el lote 1 es 3.702,80+ € 777,59 €= 4.480,39 €
El importe adjudicado para cada año para el lote 2 es de 3.818,86€ + 801,96 € =4.620,82 €
Para el año 2025 se va a iniciar una nueva licitación para un plazo de 3 años  por un importe de 25.200 + IVA= 30.492 € para los 3 años y los 2 lotes, lo que va a resultar un importe anual de 8.400 + iva = 10.164 (IVA incluido)
Para el lote 1: 12,600 + IVA= 15.246 € (IVA incluido) para los 3 años, siendo importe anual de 4.200+ IVA= 5.082 € (IVA incluido)
Para el lote 2:  12,600 + IVA= 15.246 € (IVA incluido) para los 3 años, siendo importe anual de 4.200+ IVA= 5.082 € (IVA incluido)
Esta línea presupuestaria corresponde al lote 1 hardware.
El importe que aparece en ejecutado corresponde al RC realizado para el pago anual del expdiente.
Los terminales de fichaje (hardware) junto con el software Evalos, componen un sistema unificado de control horario para el personal de la universidad, sin dicho sistema no sería posible realizar este control.</t>
  </si>
  <si>
    <t>SERVICIO DE GARANTÍA Y SOPORTE PARA LAS CABINAS DE ALMACENAMIENTO NETAPP (LEGACY)</t>
  </si>
  <si>
    <t>NÚMERO DE NAS CUBIERTOS</t>
  </si>
  <si>
    <t>SUMINISTRO Y SERVICIO DE SOPORTE DE DOS SISTEMAS CORTAFUEGOS PARA LA UNIVERSIDAD MIGUEL HERNÁNDEZ DE ELCHE</t>
  </si>
  <si>
    <t>NÚMERO DE CORTAFUEGOS CUBIERTOS</t>
  </si>
  <si>
    <t>SERVICIO DE SOPORTE PARA SERVIDORES ORACLE</t>
  </si>
  <si>
    <t xml:space="preserve">ACTUAL EXPEDIENTE 2022_025 con Fecha inicio: 02/11/2022 HASTA 01/11/2024, Duración: 24 meses - Importe ANUAL: 7.462,95 € (IVA incluido) - Importe TOTAL Adjudicación: 14.925,89 € (IVA incluido).
EXPEDIENTE 2024_039-SUM - Se ha tramitado un expediente para 3 años con un importe anual de licitación de 11.700,00 €, siendo un total de 35.100,00€ (IVA incluido). Ha quedado desierto. Se realiza un Contrato menor puente para 6 meses (Importe total 4.564,76€) y se vuelve a lanzar nuevo expediente en 2025. 
NUEVO EXPEDIENTE 2025_XXX PLURIANUAL - Se presupuesta para 3 años con un importe anual de licitación de 13.334,20 €, siendo un total de 40.002,60€ (IVA incluido).    </t>
  </si>
  <si>
    <t>SERVICIO DE GARANTÍA Y SOPORTE DE ALMACENAMIENTO PURESTORAGE</t>
  </si>
  <si>
    <t>NÚMERO DE EQUIPOS CUBIERTOS</t>
  </si>
  <si>
    <t xml:space="preserve">ACTUAL EXPEDIENTE 2023_033 - Fecha inicio: 06/11/2023 HASTA 05/11/2025, Duración: 24 meses - Importe ANUAL: 40.528,95€ (IVA incluido) - IMPORTE ADJUDICACIÓN: 81.999,28€ (67.768,00€ + 14.231,28€ en concepto de IVA).
NUEVO EXPEDIENTE 2025_XXX PLURIANUAL - Se presupuesta para 3 años con un importe anual de licitación de 42.955,00€ (IVA incluido), siendo un total de 128.865,00 € (IVA incluido). </t>
  </si>
  <si>
    <t>SERVICIO DE GARANTÍA Y SOPORTE DEL SISTEMA DE BACKUP VTL QUANTUM</t>
  </si>
  <si>
    <t xml:space="preserve">ACTUAL EXPEDIENTE 2023_021-SUM - Fecha inicio: 14/11/2023 HASTA 14/11/2025, Duración: 24 meses - Importe ANUAL: 4.809,75€ (IVA incluido) - IMPORTE ADJUDICACIÓN: 9.619,50€ (7.950,00€ + 1.669,50€ en concepto de IVA).
NUEVO EXPEDIENTE 2025_XXX PLURIANUAL - Se presupuesta para 3 años con un importe anual de licitación de 8.470,00 € (IVA incluido), siendo un total de 25.410,00 € (IVA incluido). </t>
  </si>
  <si>
    <t>SERVICIO DE GARANTÍA Y SOPORTE DE EQUIPAMIENTO DE RED DE DATOS</t>
  </si>
  <si>
    <t xml:space="preserve">ACTUAL EXPEDIENTE 2023_055 con Fecha inicio: 01/12/2023 HASTA 30/11/2024, Duración: 12 meses - Importe TOTAL Adjudicación: 21.278,09 € (IVA incluido).
NUEVO EXPEDIENTE 2024_XXX - Se presupuesta para 1 año con un importe anual de licitación de 31.000 € (IVA incluido). En licitación. 
NUEVO EXPEDIENTE 2025_XXX - Se presupuesta para 1 año con un importe anual de licitación de 58.000€ (IVA incluido). Se incluyen los equipos Nexus que terminan su garantía. </t>
  </si>
  <si>
    <t>SERVICIO DE GARANTÍA Y SOPORTE PARA SWITCHES DE LA INFRAESTRUCTURA DE LOS SISTEMAS DEL CPD</t>
  </si>
  <si>
    <t>NÚMERO DE SWITCHES CUBIERTOS</t>
  </si>
  <si>
    <t>ACTUAL EXPEDIENTE 2022_022 con Fecha inicio: 19/12/2022 HASTA 18/12/2024, Duración: 24 meses - Importe ANUAL: 3.616,10 € (IVA incluido) - Importe TOTAL Adjudicación: 7.232,17 € (IVA incluido).
NUEVO EXPEDIENTE 2024_046 PLURIANUAL - Se presupuesta para 3 años con un importe anual de licitación de 7.000,00 €, siendo un total de 21.000,00 € (IVA incluido).  PENDIENTE DE ADJUDICACIÓN.</t>
  </si>
  <si>
    <t>SERVICIO DE GARANTÍA Y SOPORTE PARA TRES LECTORAS ÓPTICAS</t>
  </si>
  <si>
    <t>NÚMERO DE LECTORAS ÓPTICAS CUBIERTAS</t>
  </si>
  <si>
    <t>SERVICIO DE GARANTÍA Y SOPORTE DE LOS SWITCHES PARA LA RED DE ALMACENAMIENTO Y BACKUP</t>
  </si>
  <si>
    <t>SERVICIO DE SOPORTE Y GARANTÍA DE EQUIPAMIENTO CORE DE RED DE DATOS EN UMH</t>
  </si>
  <si>
    <t>NÚMERO DE CORES CUBIERTOS</t>
  </si>
  <si>
    <t>MANTENIMIENTO DE SOFTWARE DE LOS SISTEMAS DE 
GESTION CENTRALIZADA</t>
  </si>
  <si>
    <t>0000 1220 21700</t>
  </si>
  <si>
    <t>00001220___21700</t>
  </si>
  <si>
    <t>REPARAC. MANT. Y CONSERV. SISTEMAS DE GESTIÓN CENTRALIZADA (SOFTWARE)</t>
  </si>
  <si>
    <t>MANTENIMIENTO DE SOFTWARE DE LOS SISTEMAS DE GESTIÓN CENTRALIZADA</t>
  </si>
  <si>
    <t>SERVICIO DE USO ILIMITADO Y SOPORTE DE PRODUCTOS ORACLE</t>
  </si>
  <si>
    <t>NÚMERO DE LICENCIAS DE ORACLE DISPONIBLES</t>
  </si>
  <si>
    <t xml:space="preserve">ACTUAL EXPEDIENTE 2024_015 con Fecha inicio: 22/05/2024 HASTA 21/05/2026, Duración: 24 meses - Importe ANUAL: 60.425,09€ - Importe TOTAL Adjudicación: 120.850,18€ (IVA incluido).
Se presupuesta para 2025 la anualidad correspondiente por importe de 60.426,00 € (IVA incluido). </t>
  </si>
  <si>
    <t>SERVICIO DE SOPORTE Y GARANTÍA DEL SOFTWARE DE GESTIÓN DE RED WIFI AIRWAVE</t>
  </si>
  <si>
    <t>DISPONER DEL SOPORTE PARA ESTE SOFTWARE</t>
  </si>
  <si>
    <t xml:space="preserve">(No ha habido incremento en esta línea, el presupuesto del año anterior está a 0 porque se nos olvidó incluirla e la solicitud pero no es un contrato nuevo)ACTUAL EXPEDIENTE 2024_014-SUM ANT con Fecha inicio: 25/04/2024 HASTA 24/04/2027, Duración: 36 meses - Importe ANUAL: 5.396,57€ - Importe TOTAL Adjudicación: 16.189,72 € (IVA incluido).
Se presupuesta para 2025 la anualidad correspondiente por importe de  5.397,00 € (IVA incluido). </t>
  </si>
  <si>
    <t>SUMINISTRO DE LICENCIAS SPSS PARA LA UNIVERSIDAD MIGUEL HERNÁNDEZ</t>
  </si>
  <si>
    <t>NÚMERO DE LICENCIAS DE SPSS DISPONIBLES</t>
  </si>
  <si>
    <t xml:space="preserve">ACTUAL EXPEDIENTE 2023_068 con Fecha inicio: 24/12/2023 HASTA 23/12/2024, Duración: 12 meses -  Importe TOTAL Adjudicación: 17.917,68 € (IVA incluido).
NUEVO EXPEDIENTE 2024_056 - Se presupuesta para 1 año con un importe total de licitación 25.613,28€ (IVA incluido).  
PARA EL EJERCICIO 2025 - NUEVO EXPEDIENTE 2025_XXX - Se presupuesta para 1 año con un importe total de licitación 26.378,00€ (IVA incluido).  </t>
  </si>
  <si>
    <t>SUMINISTRO DE LICENCIAS ADOBE CRUE PARA LA UNIVERSIDAD MIGUEL HERNÁNDEZ - LOTE 1: LICENCIAS ADOBE ACROBAT DC CRUE</t>
  </si>
  <si>
    <t>NÚMERO DE LICENCIAS DE CAMPUS ADOBE ACROBAT DC CRUE DISPONIBLES</t>
  </si>
  <si>
    <t xml:space="preserve">ACTUAL EXPEDIENTE 2022_013 - LOTE 1 - Fecha inicio: 01/09/2022 HASTA 31/08/2025, Duración: 36 meses - Importe ANUAL: 7.519,62€ (IVA incluido) - IMPORTE ADJUDICACIÓN: 22.558,85€ (18.643,68€ + 3.915,17€ en concepto de IVA).
NUEVO EXPEDIENTE 2025_XXX PLURIANUAL - Se presupuesta para 3 años con un importe anual de licitación de 8.228,00€ (IVA incluido), siendo un total de 24.684,00€ (IVA incluido). </t>
  </si>
  <si>
    <t>SUMINISTRO DE LICENCIAS ADOBE CREATIVE CLOUD CRUE PARA LA UNIVERSIDAD MIGUEL HERNÁNDEZ</t>
  </si>
  <si>
    <t>NÚMERO DE LICENCIAS DE ADOBE CREATIVE CLOUD CRUE DISPONIBLES</t>
  </si>
  <si>
    <t xml:space="preserve">ACTUAL EXPEDIENTE 2023_034-SUM - Fecha inicio: 01/09/2023 HASTA 31/08/2025, Duración: 24 meses - Importe ANUAL: 20.853,04€ (IVA incluido) - IMPORTE ADJUDICACIÓN: 41.706,09€ (34.467,84€ + 7.238,25€ en concepto de IVA).
NUEVO EXPEDIENTE 2025_XXX PLURIANUAL - Se presupuesta para 3 años con un importe anual de licitación de 23.716,00€ (IVA incluido), siendo un total de 71.148,00 € (IVA incluido). </t>
  </si>
  <si>
    <t>SUMINISTRO DE LICENCIAS CYPE PARA LA UNIVERSIDAD MIGUEL HERNÁNDEZ</t>
  </si>
  <si>
    <t>NÚMERO DE LICENCIAS DE CYPE DISPONIBLES</t>
  </si>
  <si>
    <t>SUMINISTRO DEL SOFTWARE TURNITIN PARA LA UNIVERSIDAD MIGUEL HERNÁNDEZ</t>
  </si>
  <si>
    <t>NÚMERO DE LICENCIAS DE ANTIPLAGIO TURNITIN DISPONIBLES</t>
  </si>
  <si>
    <t>SUMINISTRO DE LICENCIAS ANSYS PARA LA UNIVERSIDAD MIGUEL HERNÁNDEZ</t>
  </si>
  <si>
    <t>NÚMERO DE LICENCIAS DE ANSYS DISPONIBLES</t>
  </si>
  <si>
    <t>10/100</t>
  </si>
  <si>
    <t>ACTUAL EXPEDIENTE 2023_059-SUM - Fecha inicio: 04/12/2023 HASTA 03/12/2025, Duración: 24 meses - IMPORTE ADJUDICACIÓN: 12.800,00€ (10.578,51€ + 2.221,49€ en concepto de IVA), siendo un único pago al inicio del contrato.
NUEVO EXPEDIENTE 2025_XXX PLURIANUAL - Se presupuesta para 2 años con un importe máximo de licitación de 14.000,00€ (IVA incluido), siendo un único pago al inicio del contrato.</t>
  </si>
  <si>
    <t>MANTENIMIENTO DE SOFTWARE DE DOCENCIA: NX</t>
  </si>
  <si>
    <t>NÚMERO DE LICENCIAS DE NX DISPONIBLES</t>
  </si>
  <si>
    <t xml:space="preserve">EXPEDIENTE FINALIZADO 2021_071 con vencimiento 18/11/2023.
EXPEDIENTE 2023_067 PLURIANUAL, con una duración de 24 meses y un valor máx. de licitación de 2.178€, declarado DESIERTO.
NO SE RENUEVA. </t>
  </si>
  <si>
    <t>SUMINISTRO DE LICENCIAS MICROSOFT PARA LA UNIVERSIDAD MIGUEL HERNÁNDEZ DE ELCHE</t>
  </si>
  <si>
    <t>NÚMERO DE LICENCIAS DE MICROSOFT DISPONIBLES</t>
  </si>
  <si>
    <t>1100/20000</t>
  </si>
  <si>
    <t xml:space="preserve">ACTUAL EXPEDIENTE 2023_082 ANT con Fecha inicio: 01/02/2024 HASTA 31/01/2027, Duración: 36 meses - Importe ANUAL: 63.524,16€ - Importe TOTAL Adjudicación: 190.572,46 € (IVA incluido).
Se presupuesta para 2025 la anualidad correspondiente por importe de 63.525,00 € (IVA incluido). </t>
  </si>
  <si>
    <t>SUMINISTRO DE LICENCIAS DEEP FREEZE PARA LA UNIVERSIDAD MIGUEL HERNÁNDEZ</t>
  </si>
  <si>
    <t>NÚMERO DE LICENCIAS DE DEEP FREEZE DISPONIBLES</t>
  </si>
  <si>
    <t>ACTUAL EXPEDIENTE 2022_037-SUM - Fecha inicio: 27/02/2023 HASTA 26/02/2026, Duración: 36 meses - IMPORTE ADJUDICACIÓN: 15.417,38€ (10.578,51€ + 2.221,49€ en concepto de IVA). Se pagó el total del contrato en el ejercicio 2023 en un único pago al inicio del contrato.
No es necesario solicitar en 2025, pero se realizará un NUEVO EXPEDIENTE 2025_XXX ANTICIPADO PLURIANUAL - Se presupuesta para 3 años con un importe máximo de licitación de 16.444,00€ (IVA incluido), siendo un único pago EN EL EJERCICIO 2026.</t>
  </si>
  <si>
    <t xml:space="preserve">SERVICIO DE SOPORTE Y GARANTÍA DE LOS SERVIDORES VIRTUALES Y LICENCIAS DE ARUBA CLEARPASS (PROTOCOLO RADIUS)
</t>
  </si>
  <si>
    <t>NÚMERO DE LICENCIAS DE CLEARPASS DISPONIBLES</t>
  </si>
  <si>
    <t xml:space="preserve">Compra inicial EXPEDIENTE 2021_P_28 con Fecha inicio: 01/04/2022 HASTA 31/03/2025, Duración: 36 meses - Importe de adjudicación de 17.725,67€ (IVA incluido).
Además se ampliaron las licencias con el EXPEDIENTE 2023_009-SUM con Fecha inicio: 25/04/2023 HASTA 24/04/2026, Duración: 36 meses - Importe de adjudicación de 9.992,49 € (IVA incluido).
NUEVO EXPEDIENTE 2025_XXX PLURIANUAL - Se presupuesta para 3 años con un importe anual de licitación de 2.150€, siendo un total de 6.450€ (IVA incluido).  </t>
  </si>
  <si>
    <t>SUSCRIPCIÓN Y MANTENIMIENTO DE LA LICENCIA DEL MÓDULO ALTEON ANALYTICS PARA BALANCEADORES ALTEON RADWARE</t>
  </si>
  <si>
    <t>NÚMERO DE LICENCIAS DE ALTEON ANALYTICS DISPONIBLES</t>
  </si>
  <si>
    <t>NUEVO EXPEDIENTE 2025_XXX - Se presupuesta la suscripción de una licencia del módulo Alteon Analytics con mantenimiento de 3 años con un importe de licitación de 17.800 € (IVA incluido), siendo un pago único al inicio.</t>
  </si>
  <si>
    <t>MANTENIMIENTO DE SOFTWARE DE LOS SISTEMAS DE 
GESTION CENTRALIZADA: CUBRIR EL MANTENIMIENTO  SOFTWARE MODULO UXXI-EC</t>
  </si>
  <si>
    <t>Servicio de mantenimiento del Módulo UXXI-ECONÓMICO</t>
  </si>
  <si>
    <t>Disponer del soporte para este software  para el desarrollo de los procesos de gestión relacionados con los asuntos económicos de la Universidad.</t>
  </si>
  <si>
    <t>Desarrollo de procesos de gestión relacionados con los asuntos económicos de la Universidad</t>
  </si>
  <si>
    <t>desarrollo de procesos de gestión relacionados con los asuntos económicos de la Universidad</t>
  </si>
  <si>
    <t>CONTRATO VIGENTE - 2021_050. - NEGOCIADO POR EXCLUSIVIDAD
Expediente para 2 años + 1 año prórroga por importe de 111.712,97 euros de importe anual (IVA incluido) con pago mensual. 
Se inició el 01/01/2022, por tanto, el mantenimiento del Módulo UXXI-ECONÓMICO (SOROLLA) está contratado hasta 31/12/2023, con una prórroga de 1 año hasta el 31/12/2024. 
Además, hay que tener en cuenta en el año 2023 contrató el contrato CM-2023-014, adjudicado el 01/06/2023, contrato de 16.519,83 € (IVA incluido) en el que se contrataba la implementación de la CAPA SOA de UXXI-EC. Este contrato tenía una garantía de 1 año desde el acta de recepción de la implementación. Una vez finalizado ese año de garantía, se debe contratar el mantenimiento, cuyo precio anual es 6,500 €+IVA=7.865 €. Se ha realizado un contrato por este concepcto por el período de 08/09/2024 hasta 31/12/2024 de 2.478,02 € (aunque el importe presupuestado era de 2.621,67 €). A partir del año 2025 cuando se renueve UXXI- EC, entonces se contratará con el resto de mantenientos de UXXI-EC. 
Para el año 2025 se ha iniciado un único contrato de 5 lotes, que cubre el mantenimiento de los módulos del software universitas UXXI de que dispone la universidad y del servicio de apoyo a la infraestructura de estos módulos.
Lote 1: Servicio de mantenimiento del módulo UXXI-ECONÓMICO: 42 meses desde 01/01/2025 hasta 30/06/2028.   Total lote para todo el período: 478.676 € (iva incluido), siendo para 2025:131.769 €, 2026: 135.762 €, 2027: 139.755 € y 2028: 71.390 € (importes con IVA incluido)
La Universidad Miguel Hernández dispone de la aplicación “Universitas XXI-Económico“ para el desarrollo de los procesos de gestión relacionados con los asuntos económicos de la Universidad. La capa SOA de UXXI-EC. es necesaria para integrar los procesos de gestión de asuntos económicos tanto en la aplicación de gestión económica que utiliza (UXXI-EC) como en la Sede electrónica de forma ágil y segura.
La Universidad Miguel Hernández dispone de la aplicación “Universitas XXI-Económico“ para el desarrollo de los procesos de gestión relacionados con los asuntos económicos de la Universidad.</t>
  </si>
  <si>
    <t>MANTENIMIENTO DE SOFTWARE DE LOS SISTEMAS DE 
GESTION CENTRALIZADA: CUBRIR EL MANTENIMIENTO  SOFTWARE MODULO UXXI-RRHH</t>
  </si>
  <si>
    <t>Servicio de mantenimiento del Módulo UNIVERSITAS XXI - RRHH</t>
  </si>
  <si>
    <t xml:space="preserve">Disponer del soporte para este software  para el desarrollo de todos los procesos de gestión relacionados con los empleados de la Universidad. </t>
  </si>
  <si>
    <t>Mejora procesos gestión relacionados con los empleados de la Universidad.</t>
  </si>
  <si>
    <t xml:space="preserve">El contrato que está vigente es expediente 2022_064, desde el 01/02/2023 hasta el 31/01/2025, formalizado, por tanto, para 2 años. Negociado por exclusividad.  El importe total de la licitación es de 156.846,87 € (IVA incluido). Para el año 2024 corresponde un importe anual de 79.389,24 € (IVA  incluido).  El pago se realiza mensualmente.
Para el año 2025 se ha iniciado un único contrato de 5 lotes, que cubre el mantenimiento de los módulos del software universitas UXXI de que dispone la universidad y del servicio de apoyo a la infraestructura de estos módulos.
Lote 3:  Servicio de mantenimiento del módulo UXXI-RECURSOS HUMANOS. Desde 01/02/2025 hasta 30/06/2028. Total lote: 296.087 €(iva incluido), siendo para 2025: 76.714 €+6.631,88€ (enero 2025 pliego anterior)=83.345,88 € 2026: 85.910€; 2027: 88.451 €;  2028: 45.012 €.
 Se utiliza el aplicativo Universitas XXI Recursos Humanos, para el desarrollo de todos los procesos de gestión relacionados con los empleados de la Universidad. Esta aplicación está sometida a modificaciones funcionales por mejoras o por cambios legislativos, y no está exenta de que se puedan producir errores de funcionamiento de origen diverso, por lo que es necesaria la realización de tareas de mantenimiento. Debido a la complejidad de la aplicación y a que ha sido desarrollada externamente a la universidad, es necesario contratar la prestación de estos servicios de mantenimiento necesarios para su correcto funcionamiento, tanto desde el punto de vista técnico, como funcional.
Se utiliza el aplicativo Universitas XXI Recursos Humanos, para el desarrollo de todos los procesos de gestión relacionados con los empleados de la Universidad. Esta aplicación está sometida a modificaciones funcionales por mejoras o por cambios legislativos, y no está exenta de que se puedan producir errores de funcionamiento de origen diverso, por lo que es necesaria la realización de tareas de mantenimiento. Debido a la complejidad de la aplicación y a que ha sido desarrollada externamente a la universidad, es necesario contratar la prestación de estos servicios de mantenimiento necesarios para su correcto funcionamiento, tanto desde el punto de vista técnico, como funcional.
</t>
  </si>
  <si>
    <t>MANTENIMIENTO DE SOFTWARE DE LOS SISTEMAS DE 
GESTION CENTRALIZADA: CUBRIR EL MANTENIMIENTO  SOFTWARE MODULO UXXI-INTEGRADOR</t>
  </si>
  <si>
    <t>Servicio de mantenimiento del Módulo  UNIVERSITAS XXI - INTEGRADOR</t>
  </si>
  <si>
    <t>Disponer del soporte para este software para facilitar la introducción de la información y garantizar la integridad y coherencia entre las aplicaciones Universitas XXI-Económico y Universitas XXI-RRHH.</t>
  </si>
  <si>
    <t>Facilitar la introducción de información y garantizar integridad datos entre aplicaciones UXXI-EC y UXXI- RRHH.</t>
  </si>
  <si>
    <t>facilitar la introducción de información y garantizar integridad datos entre aplicaciones UXXI-EC y UXXI- RRHH.</t>
  </si>
  <si>
    <t>El contrato que está vigente es el expediente 2022_065 desde el 01/02/2023 para 2 años (vto. 31/01/2025). Negociado por exclusividad. El importe total del contrato es de 45.232,98 € (IVA incluido). El importe que corresponde para el año 2024 es de 22.895,02 € (IVA incluido) El pago se realiza mensualmente.
Para el año 2025 se ha iniciado un único contrato de 5 lotes, que cubre el mantenimiento de los módulos del software universitas UXXI de que dispone la universidad y del servicio de apoyo a la infraestructura de estos módulos.
Lote 2: Servicio de mantenimiento del módulo UXXI-INTEGRADOR. Dsde el 01/02/2025 hasta 30/06/2028. Total lote: 85.547 € (iva incluido), siendo para 2025: 22.143 €+1.912,54 € (enero 2025 pliego anterior)=24.055,54 €; 2026: 24.805 €; 2027: 25.531 € y 2028: 13.068 € (todos importes IVA incluido)
El aplicativo Universitas XXI Integrador facilita la introducción de la información y garantiza la integridad y coherencia entre las aplicaciones Universitas XXI-Económico y Universitas XXI-RRHH, mejorando la eficiencia de la gestión administrativa de la Universidad.
El aplicativo Universitas XXI Integrador facilita la introducción de la información y garantiza la integridad y coherencia entre las aplicaciones Universitas XXI-Económico y Universitas XXI-RRHH, mejorando la eficiencia de la gestión administrativa de la Universidad.</t>
  </si>
  <si>
    <t>MANTENIMIENTO DE SOFTWARE DE LOS SISTEMAS DE 
GESTION CENTRALIZADA: CUBRIR EL MANTENIMIENTO  SOFTWARE MODULO UXXI</t>
  </si>
  <si>
    <t xml:space="preserve">Servicio de apoyo a la infraestructura de los servicios y aplicaciones de UXXI para la Universidad Miguel Hernández de Elche </t>
  </si>
  <si>
    <t>Disponer de los servicios técnicos necesarios para la instalación y  el buen funcionamiento de los módulos de la aplicación UXXI de que dispone la Universidad, incluyendo la infraestructura de software sobre la que se ejecutan.</t>
  </si>
  <si>
    <t>Mejorar el soporte técnico de las aplicaciones de UXXI.</t>
  </si>
  <si>
    <t>Para el año 2025 se ha iniciado un único contrato de 5 lotes, que cubre el mantenimiento de los módulos del software universitas UXXI de que dispone la universidad y del servicio de apoyo a la infraestructura de estos módulos.
Este servicio de apoyo a la infraestructura de los servicios y aplicaciones de  UXXI para la Universidad Miguel Hernández de Elche, es necesario para mejorar  el soporte técnico de las aplicaciones contratadas a UXXI: Económico, RRHH e Integrador. La prestación  de los servicios técnicos son necesarios para la instalación y  el buen funcionamiento de los módulos de la aplicación UXXI de que dispone la Universidad, incluyendo la infraestructura de software sobre la que se ejecutan.
No se ha contratado finalmente este año, porque se ha considerado procedente incluirlo como un lote más en el pliego de UXXI que se iniciará a principios de 2025.
Para el año 2025 se ha iniciado un único contrato de 5 lotes, que cubre el mantenimiento de los módulos del software universitas UXXI de que dispone la universidad y del servicio de apoyo a la infraestructura de estos módulos.
Lote 5: Servicio de apoyo a la infraestructura de los servicios y módulos de UNIVERSITAS XXI. Desde el 01/01/2025 hasta el 30/06/2028. Total lote: 273.581 €. 2025:75.262 €; 2026:77.561 €; 2027: 79.860 €;  2028: 40.898 €. (IVA incluido).
Este servicio consiste en la prestación por parte de la empresa desarrolladora de la aplicación UXXI, de los servicios técnicos necesarios para la instalación y el buen funcionamiento de los módulos de la aplicación UXXI de que dispone la Universidad, incluyendo la infraestructura de software sobre la que se ejecutan.
El Servicio de Apoyo se realizará sobre 2 entornos: producción y preproducción.
Las actuaciones a llevar a cabo a través del Servicio de Apoyo sobre los módulos citados serán:
● Servicios de instalación, configuración y actualización de la infraestructura y del software
base necesario para el despliegue de los módulos de UXXI indicados
● Servicios técnicos relativos a los módulos de UXXI indicados
● Servicios de monitorización y atención de incidencias.</t>
  </si>
  <si>
    <t>MANTENIMIENTO DE SOFTWARE DE LOS SISTEMAS DE 
GESTION CENTRALIZADA: CUBRIR EL MANTENIMIENTO  SOFTWARE UXXI DE QUE DISPONE LA UNIVERSIDAD</t>
  </si>
  <si>
    <t>Servicio de mantenimiento de los módulos del software universitas XXI de que dispone la Universidad Miguel Hernández de Elche y del servicio de apoyo a la infraestructura de estos módulos (5 LOTES)</t>
  </si>
  <si>
    <t xml:space="preserve">Disponer del soporte para este software  para el desarrollo de los procesos de gestión relacionados con los asuntos económicos de la Universidad,  para el desarrollo de todos los procesos de gestión relacionados con los empleados de la Universidad, para facilitar la introducción de la información y garantizar la integridad y coherencia entre las aplicaciones Universitas XXI-Económico y Universitas XXI-RRHH y asegurar la satisfacción de todas las necesidades de adaptación o personalización que sean necesarias para la mejora del sistema de información de la Universidad en relación con los módulos de UXXI de que dispone la universidad y que no estén cubiertas por los servicios de mantenimiento y además, disponer de los servicios técnicos necesarios para la instalación y  el buen funcionamiento de los módulos de la aplicación UXXI de que dispone la Universidad, incluyendo la infraestructura de software sobre la que se ejecutan.
</t>
  </si>
  <si>
    <t>Desarrollo de procesos de gestión relacionados con los asuntos económicos de la Universidad, mejora procesos gestión relacionados con los empleados de la Universidad y facilitar la introducción de información y garantizar integridad datos entre aplicaciones UXXI-EC y UXXI- RRHH; también asegurar la satisfacción de las necesidades de adaptación o personalización de los módulos de UXXI de que dispone la universidad así como  mejorar el soporte técnico de las aplicaciones de UXXI.</t>
  </si>
  <si>
    <t>Para el año 2025 se ha iniciado de forma anticipada en el año 2024 un único contrato de 5 lotes, que cubre el mantenimiento de los módulos del software universitas UXXI de que dispone la universidad y del servicio de apoyo a la infraestructura de estos módulos, para un plazo de 41 o 42 meses, dependiendo del vencimiento actual de cada módulo, para que el vencimiento final de todos los lotes sea el 30/06/2028. Expediente 2024_028. Negociado por exclusividad. El importe total del contrato con los es de 1.077.100 €+ 226.191€ = 1.303.291 €
El importe a presupuestar para el año 2025, teniendo en cuenta los cinco lotes por los meses correspondientes a 2025 con el nuevo contrato y los importes correspondientes al mes de enero de 2025 de los contratos vigentes de uxxi-rr y uxxi-integrador en la actualidad es de:  354.288€  +6.631,88 €(enero 2025 RRHH)+1.912,54€(enero 2025 integrador) = 362.832,42 €
Este contrato se divide en 5 lotes::
Lote 1: Servicio de mantenimiento del módulo UXXI-ECONÓMICO: 42 meses desde 01/01/2025 hasta 30/06/2028.   Total lote para todo el período: 478.676 € (iva incluido), siendo para 2025:131.769 €, 2026: 135.762 €, 2027: 139.755 € y 2028: 71.390 € (importes con IVA incluido)
La Universidad Miguel Hernández dispone de la aplicación “Universitas XXI-Económico“ para el desarrollo de los procesos de gestión relacionados con los asuntos económicos de la Universidad. La capa SOA de UXXI-EC. es necesaria para integrar los procesos de gestión de asuntos económicos tanto en la aplicación de gestión económica que utiliza (UXXI-EC) como en la Sede electrónica de forma ágil y segura.
Lote 2: Servicio de mantenimiento del módulo UXXI-INTEGRADOR. Dsde el 01/02/2025 hasta 30/06/2028. Total lote: 85.547 € (iva incluido), siendo para 2025: 22.143 €+1.912,54 € (enero 2025 pliego anterior)=24.055,54 €; 2026: 24.805 €; 2027: 25.531 € y 2028: 13.068 € (todos importes IVA incluido)
El aplicativo Universitas XXI Integrador facilita la introducción de la información y garantiza la integridad y coherencia entre las aplicaciones Universitas XXI-Económico y Universitas XXI-RRHH, mejorando la eficiencia de la gestión administrativa de la Universidad.
Lote 3:  Servicio de mantenimiento del módulo UXXI-RECURSOS HUMANOS. Desde 01/02/2025 hasta 30/06/2028. Total lote: 296.087 €(iva incluido), siendo para 2025: 76.714 €+6.631,88€ (enero 2025 pliego anterior)=83.345,88 € 2026: 85.910€; 2027: 88.451 €;  2028: 45.012 €.
 Se utiliza el aplicativo Universitas XXI Recursos Humanos, para el desarrollo de todos los procesos de gestión relacionados con los empleados de la Universidad. Esta aplicación está sometida a modificaciones funcionales por mejoras o por cambios legislativos, y no está exenta de que se puedan producir errores de funcionamiento de origen diverso, por lo que es necesaria la realización de tareas de mantenimiento. Debido a la complejidad de la aplicación y a que ha sido desarrollada externamente a la universidad, es necesario contratar la prestación de estos servicios de mantenimiento necesarios para su correcto funcionamiento, tanto desde el punto de vista técnico, como funcional.
Lote 4: Servicio  de personalización y adaptaciones complementarias. Desde el 01/01/2025 hasta el 30/06/2028. Total lote: 169.400 €; 2025:48.400€;2026: 48.400 €; 2027: 48.400€; 2028: 24.200€ (todos imporets con IVA incluido)
Con el objeto de asegurar la satisfacción de todas las necesidades de adaptación o personalización que sean necesarias para la mejora del sistema de información de la Universidad en relación con los módulos de UXXI de que dispone la universidad y que no estén cubiertas por los servicios de mantenimiento, se va a contratar un servicio de personalización y adaptaciones complementarias. La prestación de estos servicios se realizará previa petición de la Universidad y aceptación por la misma del presupuesto de la empresa.  Este servicio se utilizará siempre y cuando sea necesario según las necesidades de la Universidad, no siendo necesario consumir todo el presupuesto asignado. 
Lote 5: Servicio de apoyo a la infraestructura de los servicios y módulos de UNIVERSITAS XXI. Desde el 01/01/2025 hasta el 30/06/2028. Total lote: 273.581 €. 2025:75.262 €; 2026:77.561 €; 202: 79.860 €;  2028: 40.898 €. (IVA incluido).
Este servicio consiste en la prestación por parte de la empresa desarrolladora de la aplicación UXXI, de los servicios técnicos necesarios para la instalación y el buen funcionamiento de los módulos de la aplicación UXXI de que dispone la Universidad, incluyendo la infraestructura de software sobre la que se ejecutan.
El Servicio de Apoyo se realizará sobre 2 entornos: producción y preproducción.
Las actuaciones a llevar a cabo a través del Servicio de Apoyo sobre los módulos citados serán:
● Servicios de instalación, configuración y actualización de la infraestructura y del software
base necesario para el despliegue de los módulos de UXXI indicados
● Servicios técnicos relativos a los módulos de UXXI indicados
● Servicios de monitorización y atención de incidencias.</t>
  </si>
  <si>
    <t>MANTENIMIENTO DE SOFTWARE DE LOS SISTEMAS DE 
GESTION CENTRALIZADA: CUBRIR EL MANTENIMIENTO LICENCIAS SOFTWARE VMWARE</t>
  </si>
  <si>
    <t xml:space="preserve">Suministro de licencias para la plataforma de virtualización de la Universidad Miguel Hernández de Elche: VMWARE
</t>
  </si>
  <si>
    <t xml:space="preserve">
Disponer de soporte  240 cores de computacion para la virtualizacion de aplicaciones de gestión de la universidad.
  - suscripción 240 VMware vSphere Foundation.
</t>
  </si>
  <si>
    <t>48</t>
  </si>
  <si>
    <t>MANTENIMIENTO DE SOFTWARE DE LOS SISTEMAS DE 
GESTION CENTRALIZADA: CUBRIR EL MANTENIMIENTO SOFTWARE ADAS</t>
  </si>
  <si>
    <t>Servicio de soporte y garantía del software para la gestión del servicio de autenticación centralizada de usuarios: adAS</t>
  </si>
  <si>
    <t>Disponer del soporte para este software para proporcionar un único punto de autenticación.</t>
  </si>
  <si>
    <t>proporcionar un único punto de autenticación.</t>
  </si>
  <si>
    <t>MANTENIMIENTO DE SOFTWARE DE LOS SISTEMAS DE 
GESTION CENTRALIZADA: CUBRIR EL MANTENIMIENTO DOMININIOS</t>
  </si>
  <si>
    <t>Servicio de soporte y garantía de los DOMINIOS de la UMH</t>
  </si>
  <si>
    <t xml:space="preserve">Disponer de los dominios de la UMH. </t>
  </si>
  <si>
    <t>Disponer de dominios UMH</t>
  </si>
  <si>
    <t>Renovación de dominios UMH</t>
  </si>
  <si>
    <t>Actualmente vigente el EXPEDIENTE 2019_00051 en vigor hasta 2025 con un pago inicial único por el total pagado en 2020.
Para el año 2025 se van a traspasar todos los dominios a AWS, por lo que no hay que realizar una previsión individual y separada de esta línea presupuestaria; se va a tener en cuenta junto con el resto de previsiones realizadas para AWS.
El registro de los dominios es necesario para tener el control sobre ellos, con objeto de salvaguardar la imagen corporativa de la Universidad. En caso de no renovarlos, cualquier otra persona o empresa podría registrarlos y usarlos en una página web fuera de nuestro control sin que nosotros pudiéramos hacer nada.</t>
  </si>
  <si>
    <t>MANTENIMIENTO DE SOFTWARE DE LOS SISTEMAS DE 
GESTION CENTRALIZADA: CUBRIR EL MANTENIMIENTO SOFTWARE SIGE</t>
  </si>
  <si>
    <t>Servicio de soporte y garantía del software de gestión de colas de los CEGECAS: SIGE</t>
  </si>
  <si>
    <t xml:space="preserve">Disponer del soporte para este software para disponer de mantenimiento y soporte para los sistemas de gestión de espera de los CEGECAS de Elche y Sant Joan. </t>
  </si>
  <si>
    <t>Disponer del mantenimiento y soporte para los sistemas de gestión de espera para los CEGECAS.</t>
  </si>
  <si>
    <t>MANTENIMIENTO DE SOFTWARE DE LOS SISTEMAS DE 
GESTION CENTRALIZADA: CUBRIR EL MANTENIMIENTO SOFTWARE EVALOS</t>
  </si>
  <si>
    <t>Servicio de soporte y garantía del software para la gestión de fichajes: EVALOS</t>
  </si>
  <si>
    <t xml:space="preserve">Disponer del soporte para este software para el control horario del personal de la Universidad. </t>
  </si>
  <si>
    <t>MANTENIMIENTO DE SOFTWARE DE LOS SISTEMAS DE 
GESTION CENTRALIZADA: CUBRIR EL MANTENIMIENTO LICENCIAS SOFTWARE ISL LIGHT</t>
  </si>
  <si>
    <t>Servicio de soporte y garantía del software de control remoto: ISL LIGHT</t>
  </si>
  <si>
    <t>Disponer del soporte para 1 licencia de conexciones ilimitadas de este software para poder proporcionar acceso remoto para dar soporte a los dispositivos.</t>
  </si>
  <si>
    <t>acceso remoto a dispositivos</t>
  </si>
  <si>
    <t>Actualmente vigente EXPEDIENTE - 2024_005,  que finaliza el 27/04/2027. Negociado por exclusividad. Se trata de un contrato a 3 años con pago anual al inicio de cada anualidad.  Importe total del pliego es 12.100 € (IVA incluido). El importe de cada anualidad es 4.033,33 € ( IVA incluido).
El correcto funcionamiento de la Universidad requiere en gran parte que los dispositivos informáticos y móviles de los miembros de la comunidad universitaria funcionen correctamente, y es necesaria una herramienta que permita el acceso remoto para dar soporte a los dispositivos.</t>
  </si>
  <si>
    <t>MANTENIMIENTO DE SOFTWARE DE LOS SISTEMAS DE 
GESTION CENTRALIZADA: CUBRIR EL MANTENIMIENTO SOFTWARE CRONOS</t>
  </si>
  <si>
    <t>Servicio de soporte y garantía del software para Deportes: CRONOS</t>
  </si>
  <si>
    <t xml:space="preserve">Disponer del soporte para este software para la reserva y gestión de las instalaciones deportivas. </t>
  </si>
  <si>
    <t>MANTENIMIENTO DE SOFTWARE DE LOS SISTEMAS DE 
GESTION CENTRALIZADA: CUBRIR EL MANTENIMIENTO SOFTWARE GEISER</t>
  </si>
  <si>
    <t>Servicio de soporte y garantía del software para nueva aplicación de registro telemático: GEISER</t>
  </si>
  <si>
    <t xml:space="preserve">Disponer del soporte para este software para disponer de la gestión integrada de servicios de registro.  </t>
  </si>
  <si>
    <t>gestión integrada de servicios de registro</t>
  </si>
  <si>
    <t>MANTENIMIENTO DE SOFTWARE DE LOS SISTEMAS DE 
GESTION CENTRALIZADA: CUBRIR EL MANTENIMIENTO SOFTWARE FLORA</t>
  </si>
  <si>
    <t>Servicio de soporte y garantía del software de archivo FLORA ARCHIV</t>
  </si>
  <si>
    <t>Disponer del soporte para este software para la gestión del archivo de la UMH.</t>
  </si>
  <si>
    <t>gestión del archivo de la UMH</t>
  </si>
  <si>
    <t>MANTENIMIENTO DE SOFTWARE DE LOS SISTEMAS DE 
GESTION CENTRALIZADA: CUBRIR EL MANTENIMIENTO SOFTWARE ORBEON</t>
  </si>
  <si>
    <t>Servicio de soporte y garantía del software para administración electronica: ORBEON</t>
  </si>
  <si>
    <t xml:space="preserve">Disponer del soporte para este software para la gestión de formularios web. </t>
  </si>
  <si>
    <t>gestión de formularios web</t>
  </si>
  <si>
    <t>MANTENIMIENTO DE SOFTWARE DE LOS SISTEMAS DE 
GESTION CENTRALIZADA: CUBRIR EL MANTENIMIENTO LICENCIAS SOFTWARE TREND MICRO</t>
  </si>
  <si>
    <t>Servicio de soporte y garantía del software antivirus:TREND MICRO</t>
  </si>
  <si>
    <t xml:space="preserve">Disponer del soporte para  11.500 licencias para proteger los equipos y garantizar su buen funcionamiento: 
● 1.500 LICENCIAS DE APEX ONE ON PREMISE DE TREND MICRO.
● 10.000 LICENCIAS DE INTERNET SECURITY DE TREND MICRO.
 </t>
  </si>
  <si>
    <t>11.500</t>
  </si>
  <si>
    <t>MANTENIMIENTO DE SOFTWARE DE LOS SISTEMAS DE 
GESTION CENTRALIZADA: CUBRIR EL MANTENIMIENTO LICENCIAS SOFTWARE GOOGLE WORKSPACE FOR EDUCATION PLUS</t>
  </si>
  <si>
    <t>Suministro para la actualización del derecho de uso de la infraestructura de Google Workspace for education plus para la Universidad Miguel Hernández de Elche</t>
  </si>
  <si>
    <t xml:space="preserve">Disponer del soporte para 20.875 licencias para posibilitar la impartición de docencia:
●16.700 licencias para el estudiantado 
●4.175 licencias para el personal
</t>
  </si>
  <si>
    <t>20.000</t>
  </si>
  <si>
    <t>20.875</t>
  </si>
  <si>
    <t>Actualmente está vigente el EXPEDIENTE de OCRE (Open Clouds for Research Environments): contrato Basado 01_2023_lote 34_GÉANT, para 1 año, que finalizará el 30 de septiembre 2024. El importe de esta licitación es de 49,108,45 € + 10,312,77 = 59,421,22 € para 1 año (IVA incluido). 
Para el año 2024 se ha licitado un expediente para un plazo de 3 años  por importe de 181,500 € (IVA incluido) para el plazo de 3 años, resultando un importe anual de 60.500 euros (IVA incluido), con pago anual. La fecha fin del nuevo contrato es el 16/10/2027. Realizando el pliego a 3 años, podemos tener un ahorro anual cerca del 25%, además de asegurarnos el precio para 3 años frente a posibles incrementos de precio.
Hasta el año 2022 se pudo respetar el precio que habíamos tenido durante los 2 años anteriores, pero en el el año 2023 ha habido un incremento del precio, debido incremento del precio de este tipo de tecnología, y también debido a que han cambiado la forma de licitar.
Para el año 2024, al realizar el contrato para 3 años compensamos ese incremento de precio, consiguiendo un notable ahorro, pudiendo incrementar el número de licencias por el mismo precio. Se ha realizado una licitación por 150.000 €+IVA = 181.500 € para los 3 años. Se ha adjudicado por importe de 128.926,09 € + iva = 156.000,57 € para los 3 años, lo que resulta un importe anual con IVA de 52.000,19 €. Actualmente está adjudicado el contrato, pendiente de formalización, debido a que está sujeto a recurso administrativo especial.
Mediante las herramientas que pone a disposición Google con este servicio posibilita a la UMH la impartición de docencia. La necesidad de su contratación, es que sin ellas no sería posible la generación de materiales, reuniones, clases, etc. en la nube y, por tanto, se debería interrumpir dicha docencia.</t>
  </si>
  <si>
    <t>MANTENIMIENTO DE SOFTWARE DE LOS SISTEMAS DE 
GESTION CENTRALIZADA: CUBRIR EL MANTENIMIENTO USO INFRAESTRUCTURA EN NUBE</t>
  </si>
  <si>
    <t>Suministro para la actualización del uso de infraestructura en nube que la universidad Miguel Hernández de Elche tiene dispuesta en AMAZON WEB SERVICES</t>
  </si>
  <si>
    <t>Disponer del soporte para este software para el mantenimiento de la infraestructura en nube que la UMH tiene dispuesta en Amazon Web Services (AWS), incluyendo la atención y solución de las incidencias, problemas y peticiones.</t>
  </si>
  <si>
    <t xml:space="preserve">mantenimiento de la infraestructura en la nube </t>
  </si>
  <si>
    <t>Actualmente vigente el expediente 2024_004, vigente desde el 20/04/2024 hasta el 19/04/2025, es decir, para el plazo de 1 año por importe de 90.000 €+IVA= 108.900 €. El pago es mensual mediante presentación de la  factura electrónica y conformidad de la misma, que deberá reflejar los consumos reales de la UMH de los servicios que se contraten. 
En el año 2025 se va a hacer una nueva licitación para 15 meses por un importe de 120.000+IVA=145.200 € (IVA incluido), debido a la estimación de gasto y la subida de más aplicaciones a la nube. El motivo de realizar una licitación para 15 meses es para ajustar el vencimiento de la licitación y que no se en el primer trimestre del cada año.
La finalidad es el mantenimiento de la infraestructura en nube que la UMH tiene dispuesta en Amazon Web Services (AWS), incluyendo la atención y solución de las incidencias, problemas y peticiones de nuevos servicios que la UMH realice al adjudicatario.</t>
  </si>
  <si>
    <t>MANTENIMIENTO DE SOFTWARE DE LOS SISTEMAS DE 
GESTION CENTRALIZADA: CUBRIR EL MANTENIMIENTO LICENCIAS SOFTWARE UDS ENTERPRISE</t>
  </si>
  <si>
    <t>Servicio de soporte y garantía del software: UDS ENTERPRISE para la Universidad Miguel Hernández de Elche</t>
  </si>
  <si>
    <t>Disponer del soporte para 1 licencia con usuarios ilimitados para la virtualizacion del puesto de trabajo con usuarios ilimitados.</t>
  </si>
  <si>
    <t>MANTENIMIENTO DE SOFTWARE DE LOS SISTEMAS DE 
GESTION CENTRALIZADA: CUBRIR EL MANTENIMIENTO PLATAFORMA ALOJAMIENTO VÍDEOS</t>
  </si>
  <si>
    <t>Mantenimiento plataforma para alojamiento de los vídeos de streaming de la UMH</t>
  </si>
  <si>
    <t xml:space="preserve">Disponer del alojamiento y del servicio de streaming de alta calidad. </t>
  </si>
  <si>
    <t>alojamiento y servicio de streaming</t>
  </si>
  <si>
    <t>MANTENIMIENTO DE SOFTWARE DE LOS SISTEMAS DE 
GESTION CENTRALIZADA: CUBRIR EL MANTENIMIENTO PLATAFORMA GESTIÓN DOCUMENTAL Y ARCHIVO</t>
  </si>
  <si>
    <t xml:space="preserve">Plataforma de gestión documental y archivo electrónico por la Universidad Miguel Hernández de Elche </t>
  </si>
  <si>
    <t>Disponer de la plataforma de gestión documental y archivo electrónico para facilitar el archivo electrónico de expedientes finalizados en la nube.</t>
  </si>
  <si>
    <t>archivo electrónico de expedientes finalizados en la nube</t>
  </si>
  <si>
    <t>MANTENIMIENTO DE SOFTWARE DE LOS SISTEMAS DE 
GESTION CENTRALIZADA: CUBRIR EL MANTENIMIENTO LICENCIAS SOFTWARE EDR</t>
  </si>
  <si>
    <t>Servicio de soporte y garantía del software de sistema de seguridad EDR para servidores</t>
  </si>
  <si>
    <t xml:space="preserve">Disponer de 250 XDR Endpoint Sensor para el sistema de seguridad EDR para servidores, con tal de proteger el parque informático de servidores de la Universidad con una solución de seguridad y antivirus de nueva generación. </t>
  </si>
  <si>
    <t>MANTENIMIENTO RED DE TELEFONÍA Y DATOS</t>
  </si>
  <si>
    <t>0000 1220 21800</t>
  </si>
  <si>
    <t>00001220___21800</t>
  </si>
  <si>
    <t>MANTENIMIENTO DE RED DE TELEFONÍA Y DATOS</t>
  </si>
  <si>
    <t>ADQUISICIÓN DE MATERIAL FUNGIBLE DE TELECOMUNICACIONES (Latiguillos de cobre y fibra, bridas y paneles de parcheo)</t>
  </si>
  <si>
    <t>META 12.5</t>
  </si>
  <si>
    <t>DISPONER DEL MATERIAL FUNGIBLE NECESARIO</t>
  </si>
  <si>
    <t>RENOVACIÓN DE 36 BATERÍAS DE SAIS DE LA UMH</t>
  </si>
  <si>
    <t>NÚMERO DE SAIS A LOS QUE SE LES CAMBIAN LAS BATERÍAS</t>
  </si>
  <si>
    <t>Las baterías se degradan con el paso del tiempo y han de sustituirse para que los equipos SAI ofrezcan la protección para la que están diseñados. Disponemos de 36 equipos cuyas baterías ya han sobrepasado el tiempo de 3 o 4 años recomendado por el fabricante y se deben sustituir.
El año pasado se pidieron solamente para 4 SAIs y este año se piden para 36 SAIS.</t>
  </si>
  <si>
    <t>ADECUACIÓN DE CUATRO RACKS EN SAN JUAN: FIBRA, UTP Y CORRIENTE</t>
  </si>
  <si>
    <t>NÚMERO DE RACKS A ADECUAR</t>
  </si>
  <si>
    <t>SE HA CONSULTADO SI SE LLEVA A CABO EN 2025, YA QUE SE SOLICITÓ EN 2024 (9.500€) Y NO SE CONCEDIÓ.
El objeto de la presente propuesta es el suministro e instalación de fibra, cobre y PDUs para dar servicio a tres Racks del CPD de San Juan de la Universidad Miguel Hernández de Elche desde el Rack central R11.
Este suministro e instalación de estos elementos se requieren para dar servicio a la electrónica de red y servidores que se instalarán en los armarios R14, R15 y R16 ubicados en el CPD del edificio Muhammad Al-Shafra del Campus de San Juan.</t>
  </si>
  <si>
    <t>MATERIAL INFORMÁTICO NO INVENTARIABLE UMH: ADQUIRIR DIVERSO MATERIAL INFORMÁTICO FUNGIBLE</t>
  </si>
  <si>
    <t>Adquisición material informático no inventariable</t>
  </si>
  <si>
    <t>0000 1220 220.02</t>
  </si>
  <si>
    <t>Adquirir el material informático no inventariable necesario para la docencia dual para su mejora</t>
  </si>
  <si>
    <t>mejorar la docencia dual</t>
  </si>
  <si>
    <t xml:space="preserve">
Importe necesario para proveer a la Universidad de diferentes infraestructuras informáticas por lo que se necesita adquirir material diverso. 
En esta partida se imputarán gastos extraordinarios, como cables de mesas multimedias, webcam, modem USB para el PAS, cables de audio, micrófonos inalámbricos, etc. para docencia dual. 
Por este mismo motivo, se solicita un importe de 10.000 euros para este tipo de material que surja de manera imprevista durante todo el ejercicio contable.
</t>
  </si>
  <si>
    <t>00001220___22002</t>
  </si>
  <si>
    <t>MATERIAL INFORMÁTICO NO INVENTARIABLE UMH</t>
  </si>
  <si>
    <t>0000 1220 22002</t>
  </si>
  <si>
    <t>MATERIAL INFORMÁTICO FUNGIBLE</t>
  </si>
  <si>
    <t>MATERIAL INFORMÁTICO NO INVENTARIABLE. RATONES, PILAS Y BRIDAS PARA AULAS.</t>
  </si>
  <si>
    <t>Para posibles necesidades de material fungible para aulas informáticas, se propone para el presupuesto de 2025 un importe de 2.000,00 € (IVA incluido) en la partida presupuestaria 0000 1220 22002.
En 2024 todavía no se ha realizado la compra de material fungible para aulas informáticas.</t>
  </si>
  <si>
    <t>MATERIAL INFORMÁTICO NO INVENTARIABLE. RATONES, PILAS Y TECLADOS PARA MICROINFORMÁTICA.</t>
  </si>
  <si>
    <t>Debido al mantenimiento de equipos instalados en la Universidad y para la sustitución de elementos fungibles (teclados, ratones, adaptadores HUB USB, etc), es necesario disponer de crédito para su adquisición y así disponer de stock para las averías o necesidades que durante el ejercicio económico puedan surgir.</t>
  </si>
  <si>
    <t>MATERIAL INFORMÁTICO NO INVENTARIABLE. RATONES, PILAS Y TECLADOS PARA AUDIOVISUALES.</t>
  </si>
  <si>
    <t>Debido a que durante 2025 finaliza la garantía del expediente de audiovisuales, es necesaria la compra de material para tener en stock para cubrir las averías que puedan ocurrir en las aulas de docencia. Se ha hecho una estimación con referencia a los partes de garantía enviados, así como las necesidades que durante el ejercicio económico puedan surgir.</t>
  </si>
  <si>
    <t>COMUNICACIONES TELEFÓNICAS Y REDES</t>
  </si>
  <si>
    <t>TELECOMUNICACIONES WAN (LOTE 1)</t>
  </si>
  <si>
    <t>0000 1220 22200</t>
  </si>
  <si>
    <t>NÚMEROS DE LÍNEAS DE COMUNICACIONES</t>
  </si>
  <si>
    <t>ACTUAL EXPEDIENTE 2020_00069 LOTE 1 - Fecha inicio: 18/06/2021 HASTA 17/06/2023, Duración: 24 meses + 2 AÑOS de prórrogas - SE HA PRORROGADO HASTA 17/06/2025 - IMPORTE TOTAL ADJUDICACIÓN: 242.601,98€, con un importe anual de 121.300,99€ (IVA incluido). 
Por ello, se propone para el presupuesto de 2025 un importe de 56.270,18 € para los meses correspondientes al expediente “SERVICIO DE TELECOMUNICACIONES PARA LA UNIVERSIDAD MIGUEL HERNÁNDEZ DE ELCHE” Lote 1: Telecomunicaciones WAN (expte. 2020_00069) EN LA PARTIDA PRESUPUESTARIA 0000 1220 22200.</t>
  </si>
  <si>
    <t>SERVICIO DE INFRAESTRUCTURA DE TELEFONÍA FIJA Y MÓVIL (LOTE 2)</t>
  </si>
  <si>
    <t>NÚMERO DE DDI (NÚMEROS PÚBLICOS) A MANTENER</t>
  </si>
  <si>
    <t>ACTUAL EXPEDIENTE 2020_00069 LOTE 2 - Fecha inicio: 18/06/2021 HASTA 17/06/2023, Duración: 24 meses + 2 AÑOS de prórrogas - SE HA PRORROGADO HASTA 17/06/2025 - IMPORTE TOTAL ADJUDICACIÓN: 526.638,02€, con un importe anual de 268.319,01€ (IVA incluido). 
Por ello, se propone para el presupuesto de 2025 un importe de 124.470,21€ para los meses correspondientes al expediente “SERVICIO DE TELECOMUNICACIONES PARA LA UNIVERSIDAD MIGUEL HERNÁNDEZ DE ELCHE” Lote 2: Servicios e infraestructuras de telefonía fija y móvil (expte. 2020_00069) EN LA PARTIDA PRESUPUESTARIA 0000 1220 22200.</t>
  </si>
  <si>
    <t>ALQUILER DE FIBRA OSCURA ENTRE CAMPUS DE ELCHE, SANT JOAN Y ORIHUELA DESAMPARADOS</t>
  </si>
  <si>
    <t>NÚMERO DE CAMINOS DE FIBRA OSCURA</t>
  </si>
  <si>
    <t>ACTUAL EXPEDIENTE 2023_013 con Fecha inicio: 23/05/2023 HASTA 22/05/2028, Duración: 60 meses - Importe ANUAL: 20.539,75€ - Importe TOTAL Adjudicación: 102.698,75€ (IVA incluido).
Se presupuesta para 2025 la anualidad correspondiente por importe de 20.540,00 € (IVA incluido).</t>
  </si>
  <si>
    <t>NUEVO CONTRATO - SERVICIO DE TELECOMUNICACIONES</t>
  </si>
  <si>
    <t>NUEVO EXPEDIENTE 2025_XXX PLURIANUAL - Se presupuesta para 3 años + 2 años de prórroga, con un importe máximo de licitación de 1.350.000€ (IVA incluido), siendo un importe máximo anual de 450.000€ (IVA incluido). Desglosado de la siguiente forma: LOTE 1: Importe anual 140.000€ e importe total 420.000€ (IVA incluido) y LOTE 2: Importe anual 310.000€ e importe total 930.000€ (IVA incluido).
ESTIMACIÓN: Se aumenta +15% sobre el expediente anterior por el incremento de importes del actual, por complejidad del nuevo contrato no tenemos importes definitivos.</t>
  </si>
  <si>
    <t>TRANSPORTE DE MOBILIARIO Y ENSERES (TRASLADOS)</t>
  </si>
  <si>
    <t>Servicio de mudanzas en los diferentes campus de la Universidad.</t>
  </si>
  <si>
    <t>0000 1220 22301</t>
  </si>
  <si>
    <t>Se ha ampliado contrato un 15%</t>
  </si>
  <si>
    <t>00001220___22301</t>
  </si>
  <si>
    <t>TRABAJOS REALIZADOS POR OTRAS EMPRESAS: SERVICIOS DE ASISTENCIA TÉCNICA EN T.I.C.</t>
  </si>
  <si>
    <t>0000 1220 227.06</t>
  </si>
  <si>
    <t>00001220___22706</t>
  </si>
  <si>
    <t>TRABAJOS REALIZADOS POR OTRAS EMPRESAS: DISPONER DESERVICIOS DE SEGURIDAD EN T.I.C.</t>
  </si>
  <si>
    <t xml:space="preserve"> Contratación conjunta de un centro de operaciones de ciberseguridad (SOC) para los sistemas de información corporativos de las universidades públicas valencianas: LA UNIVERSITAT POLITÈCNICA DE VALÈNCIA, LA UNIVERSITAT DE VALÈNCIA, LA UNIVERSIDAD DE ALICANTE Y LA UNIVERSIDAD MIGUEL HERNÁNDEZ DE ELCHE
</t>
  </si>
  <si>
    <t>Monitorización la seguridad de la universidad mejorando la las medidas preventivas y atención ante incidentes de ciberseguridad mediante apoyo externo de personal y equipamiento especializado</t>
  </si>
  <si>
    <t>Evitar los incidentes de ciberseguridad</t>
  </si>
  <si>
    <t>---</t>
  </si>
  <si>
    <t>TRABAJOS REALIZADOS POR OTRAS EMPRESAS: DISPONER DE SERVICIOS DE GESTIÓN DE REUNIONES DE ÓRGANOS COLEGIADOS</t>
  </si>
  <si>
    <t>Continuación del proyecto de gestión de reuniones de órganos colegiados mediante convenio con las Universidades Públicas Valencianas</t>
  </si>
  <si>
    <t>Ampliación de funcionalidad de la aplicación de gestión de reuniones de órganos colegiados</t>
  </si>
  <si>
    <t>Mejorar la gestión de reuniones de órganos colegiados</t>
  </si>
  <si>
    <t>----</t>
  </si>
  <si>
    <t>TRABAJOS REALIZADOS POR OTRAS EMPRESAS: DISPONER DE MÓDULO DE INTEROPERABILIDAD CON LA UNIÓN EUROPEA PARA FACILITAR EL TRÁNSITO DE ESTUDIANTES ENTRE LAS UNIVERSIDADES</t>
  </si>
  <si>
    <t xml:space="preserve">Contratación de servicio de desarrollo de una plataforma cloud de interoperabiliad ERASMUS WITHOUT PAPER PARA EL SUE(EWP) </t>
  </si>
  <si>
    <t>Desarrollo conjunto de módulos de interoperabilidad con la Unión europea para facilitar el tránsito de estudiantes entre las universidades</t>
  </si>
  <si>
    <t>Mejorar la gestión del tránsito de estudiantes entre las Universidades Europeas</t>
  </si>
  <si>
    <t>TRABAJOS REALIZADOS POR OTRAS EMPRESAS: disponer de un plan director de seguridad y auditoría interna.</t>
  </si>
  <si>
    <t xml:space="preserve">Contratación de servicio para la elaboración de un plan director de seguridad y una auditoría interna incluida. </t>
  </si>
  <si>
    <t xml:space="preserve">Disponer de un plan director de seguridad y una auditoría interna. </t>
  </si>
  <si>
    <t>Mejorar la seguridad de los sistemas TIC de la universidad</t>
  </si>
  <si>
    <t>El nuevo ENS exige auditorías de seguridad en Adminsitración de nivel medio. El objetivo de este importe es realizar un plan director de seguridad con una auditoría interna incluida.
Para el año 2025 se va a iniciar un contrato para poder alcanzar dicho objetivo.</t>
  </si>
  <si>
    <t>SISTEMAS DE CONTROL DE EDIFICIOS, DE CONTROL ENERGÉTICO Y SISTEMAS CONTRA INCENDIOS</t>
  </si>
  <si>
    <t>0000 1220 22701</t>
  </si>
  <si>
    <t>00001220___22701</t>
  </si>
  <si>
    <t>CONTROL DE EDIFICIOS, CONTROL ENERGÉTICO Y SISTEMAS CONTRA INCENDIOS</t>
  </si>
  <si>
    <t>ASISTENCIA TÉCNICA PARA LA SUPERVISIÓN DE CONTRATOS EXTERNOS Y CONCESIONES ADMINISTRATIVAS</t>
  </si>
  <si>
    <t>0000 1220 22702</t>
  </si>
  <si>
    <t>00001220___22702</t>
  </si>
  <si>
    <t>TRABAJOS REALIZADOS POR OTRAS EMPRESAS</t>
  </si>
  <si>
    <t>SERVICIO DE IMPRESIÓN CENTRALIZADA PARA PAS Y PDI</t>
  </si>
  <si>
    <t>0000 1220 22706</t>
  </si>
  <si>
    <t>NÚMERO DE IMPRESORAS A MANTENER</t>
  </si>
  <si>
    <t>SERVICIO DE MANTENIMIENTO DE LOS CPDS DE ELCHE Y SAN JUAN</t>
  </si>
  <si>
    <t>NÚMERO DE CPDS CUBIERTOS POR LA ASISTENCIA TÉCNICA</t>
  </si>
  <si>
    <t>SERVICIOS DE INSTALACIÓN PARA REPOSICIÓN POR AVERÍAS EN LOS CPDS</t>
  </si>
  <si>
    <t>Se propone esta línea para complementar los servicios de la línea 051 CAP 6 que se propone para posibles necesidades de equipamiento inventariable ante averías de elementos críticos de los sistemas de los CPDs de Elche y San Juan para el ejercicio 2025.
También se propone una línea en Capítulo 6 para material INVENTARIABLE (LÍNEA 051 CAP6)</t>
  </si>
  <si>
    <t>MEJORA DE LA INSTALACIÓN CONTRA INCENDIOS DE LOS CPDS</t>
  </si>
  <si>
    <t>NÚMERO DE CPDS A MEJORAR</t>
  </si>
  <si>
    <t>NUEVA ADQUISICIÓN CON SERVICIOS - CONTRATO MENOR - Se propone para el presupuesto de 2025 un importe de 6.120€ (IVA incluido) para el suministro del material para la realización de las MEJORAS EN LA INSTALACIÓN CONTRA INCENDIOS CPDS ELCHE Y SAN JUAN en la partida presupuestaria 0000 1220 62100 (Capítulo 6 - LÍNEA 053) y un importe de 7.800€ (IVA incluido) para los servicios necesarios en la partida presupuestaria 0000 1220 22706 (Capítulo 2).</t>
  </si>
  <si>
    <t>MEJORA DEL SISTEMA UPS (SAIS) DEL CPD DE SAN JUAN</t>
  </si>
  <si>
    <t>NUEVA ADQUISICIÓN CON SERVICIOS - NUEVO EXPEDIENTE 2025_XXX - Se propone para el presupuesto de 2025 un importe de 32.500€ (IVA incluido) para el suministro del material para la realización de la MEJORA DEL SISTEMA DE UPS DEL CPD DE SAN JUAN, RENOVACIÓN DE BATERÍAS Y VENTILADORES en la partida presupuestaria 0000 122001 62401 (Capítulo 6 LÍNEA 054) y un importe de 10.500€ (IVA incluido) para los servicios necesarios en la partida presupuestaria 0000 1220 22706 (Servicios capítulo 2), siendo un total de 43.000€.</t>
  </si>
  <si>
    <t>Gastos de Funcionamiento del Vicerrectorado de Infraestructuras</t>
  </si>
  <si>
    <t>Compra de material de oficina, mat. informático no inventariable, gastos de teléfono, gastos de impresión, comisiones de Servicio, etc.</t>
  </si>
  <si>
    <t xml:space="preserve">0000 1220 24900 </t>
  </si>
  <si>
    <t>MEJORA EN LOS CPDS</t>
  </si>
  <si>
    <t>0000 1220 62100</t>
  </si>
  <si>
    <t>00001220___62100</t>
  </si>
  <si>
    <t>MATERIAL INVENTARIABLE PARA REPOSICIÓN POR AVERÍAS EN LOS CPDS - (CAPÍTULO 6) + LÍNEA 035 CAP2</t>
  </si>
  <si>
    <t>DISPONER DE MATERIAL INVENTARIABLE ANTE AVERÍAS</t>
  </si>
  <si>
    <t>Se propone esta línea para posibles necesidades de equipamiento (inventariable) ante averías de elementos críticos de los sistemas de los CPDs de Elche y San Juan para el ejercicio 2025.
También se propone una línea en Capítulo 2 para material  FUNGIBLE (LÍNEA 035 CAP2)</t>
  </si>
  <si>
    <t>NUEVA ADQUISICIÓN CON SERVICIOS - Se propone para el presupuesto de 2025 un importe de 32.500€ (IVA incluido) para el suministro del material para la realización de la MEJORA DEL SISTEMA DE UPS DEL CPD DE SAN JUAN, RENOVACIÓN DE BATERÍAS Y VENTILADORES en la partida presupuestaria 0000 122001 62401 (Capítulo 6 - Línea 054) y un importe de 10.500€ (IVA incluido) para los servicios necesarios en la partida presupuestaria 0000 1220 22706 (Servicios capítulo 2 LÍNEA 042), siendo un total de 43.000€.</t>
  </si>
  <si>
    <t>INSTALACIONES MEJORA SISTEMAS CCTV Y CONTROL DE ACCESOS</t>
  </si>
  <si>
    <t>0000 1220 62101</t>
  </si>
  <si>
    <t>00001220___62101</t>
  </si>
  <si>
    <t>Apoyo en la coordinación del programa de Atención al Estudiantado: Mejora la relación con los IES en el desarrollo de las charlas, visitas y UMH Day.</t>
  </si>
  <si>
    <t>PRÁCTICAS FORMATIVAS ESTUDIANTES NO TITULADOS SERV. COMUNICACIÓN (BECAS DE COLABORACIÓN)</t>
  </si>
  <si>
    <t>0000 1220__48103</t>
  </si>
  <si>
    <t>Beca Colaboración estudiantes de grado UMH</t>
  </si>
  <si>
    <t>Nota : Nueva se pide para incluir en presupuesto 2025 para tramitar de forma anticipada por el Servicio de Comunicación</t>
  </si>
  <si>
    <t>61001220___48103</t>
  </si>
  <si>
    <t>PRÁCTICAS FORMATIVAS ESTUDIANTES NO TITULADOS (BECA COLABORACIÓN)</t>
  </si>
  <si>
    <t>HARDWARE PARA PROCESOS DE GESTIÓN</t>
  </si>
  <si>
    <t>ADQUISICIÓN DE DIVERSO MATERIAL INVENTARIABLE PARA PAS Y BIBLIOTECAS</t>
  </si>
  <si>
    <t>0000 1220001 62401</t>
  </si>
  <si>
    <t>DISPONER DEL MATERIAL SOLICITADO A LO LARGO DEL EJERCICIO ECONÓMICO</t>
  </si>
  <si>
    <t>Adquisición bajo petición y aprobación de diverso hardware (portátiles, ordenadores, tablets, cañones, impresoras, etc) cuyas necesidades van surgiendo de forma puntual a lo largo del año en curso. (MATERIAL INVENTARIABLE).</t>
  </si>
  <si>
    <t>ADQUISICIÓN DE PORTÁTILES PARA PDI Y PAS</t>
  </si>
  <si>
    <t>Nº DE PORTÁTILES A ADQUIRIR</t>
  </si>
  <si>
    <t>Adquisición de portátiles para PDI y PAS para continuar con la política de dotación de equipamiento.</t>
  </si>
  <si>
    <t>ADQUISICIÓN DE MATERIAL PARA EL SISTEMA DE CLIMATIZACIÓN DEL CPD</t>
  </si>
  <si>
    <t>Nº DE SISTEMAS DE CLIMATIZACIÓN AFECTADOS</t>
  </si>
  <si>
    <t>SUMINISTRO DE UNA PLATAFORMA DE BACKUP CONVERGENTE PARA LA UMH (COHESITY) - ÚLTIMO PAGO</t>
  </si>
  <si>
    <t>NÚMERO DE EQUIPOS DE BACKUP CONVERGENTE</t>
  </si>
  <si>
    <t>Medios audiovisuales nuevos edificios y Severo Ochoa</t>
  </si>
  <si>
    <t>NÚMERO DE EDIFICIOS A  DOTAR Y RENOVAR</t>
  </si>
  <si>
    <t>ADQUISICIÓN DE PC PARA AULA INFORMÁTICA EDIFICIO DEPARTAMENTAL</t>
  </si>
  <si>
    <t>Nº DE PC A ADQUIRIR</t>
  </si>
  <si>
    <t>ADQUISICIÓN DE PC PARA AULAS INFORMÁTICA 1 Y 2 DE ATZAVARES</t>
  </si>
  <si>
    <t>ADQUISICIÓN DE DIVERSO MATERIAL INVENTARIABLE PARA AUDIOVISUALES</t>
  </si>
  <si>
    <t>DISPONER DEL MATERIAL INVENTARIABLE NECESARIO PARA REALIZAR LOS CAMBIOS POR AVERÍAS O CUBRIR LAS NECESIDADES QUE SURJAN</t>
  </si>
  <si>
    <t>Adquisición bajo petición y aprobación de diverso hardware audiovisual cuyas necesidades van surgiendo de forma puntual a lo largo del año en curso. (MATERIAL INVENTARIABLE).</t>
  </si>
  <si>
    <t>DOTACIÓN DE MEDIOS AUDIOVISUALES EDIFICIO PERLETA</t>
  </si>
  <si>
    <t>NÚMERO DE ESTANCIAS A DOTAR</t>
  </si>
  <si>
    <t xml:space="preserve">NUEVA ADQUISICIÓN A TRAVÉS DE ACUERDO MARCO - Se propone esta adquisición para la dotación de los equipos audiovisuales del nuevo edificio Perleta en Elche. Se adjunta informe detallado de las estancias y los equipos a dotar. Se propone un importe total de 130.000€ con IVA incluido.
</t>
  </si>
  <si>
    <t>DOTACIÓN DE EQUIPOS PARA AULAS INFORMÁTICAS EDIFICIO PERLETA</t>
  </si>
  <si>
    <t>NÚMERO DE EQUIPOS A ADQUIRIR</t>
  </si>
  <si>
    <t xml:space="preserve">NUEVA ADQUISICIÓN A TRAVÉS DE ACUERDO MARCO - Se propone esta adquisición para la dotación de los aulas informáticas del nuevo edificio Perleta en Elche. Se propone un importe total de 163.000€ con IVA incluido, siendo un total de 99 equipos (33 equipos por cada una de las 3 aulas informáticas del edificio).
</t>
  </si>
  <si>
    <t>PROYECTO TÉCNICO: REDES</t>
  </si>
  <si>
    <t>0000 1220006 62800</t>
  </si>
  <si>
    <t>0000 122.00.06 62800</t>
  </si>
  <si>
    <t>PROYECTOS TÉCNICOS: REDES</t>
  </si>
  <si>
    <t>PROYECTOS TÉNICOS: REDES</t>
  </si>
  <si>
    <t>SUMINISTRO DE ELECTRÓNICA DE RED Y WIFI PARA EL EDIFICIO DEPARTAMENTAL</t>
  </si>
  <si>
    <t>Nº DE EDIFICIOS A LOS QUE SE LES VA A PROPORCIONAR WIFI Y RED</t>
  </si>
  <si>
    <t>DOTACIÓN WIFI EDIFICIO CONCEPCIÓN ALEIXANDRE</t>
  </si>
  <si>
    <t>NÚMERO DE EDIFICIOS A DOTAR</t>
  </si>
  <si>
    <t>DOTACIÓN LAN EDIFICIO PERLETA</t>
  </si>
  <si>
    <t>NUEVA ADQUISICIÓN A TRAVÉS DE SDA - 2025_P_XXX - Se propone para el presupuesto de 2025 un importe de 103.000€ (IVA incluido) para la dotación de electrónica de red LAN en el nuevo edificio Perleta del Campus de Elche en la partida presupuestaria 0000 122006 62800.</t>
  </si>
  <si>
    <t>DOTACIÓN WIFI EDIFICIO PERLETA</t>
  </si>
  <si>
    <t>NUEVA ADQUISICIÓN A TRAVÉS DE SDA - 2025_P_XXX - Se propone para el presupuesto de 2025 un importe de de 72.000€ (IVA incluido) para la dotación de puntos WIFI en el nuevo edificio Perleta del Campus de Elche en la partida presupuestaria 0000 122006 62800.</t>
  </si>
  <si>
    <t>DOTACIÓN ATS EDIFICIOS PERLETA, CONCEPCIÓN ALEIXANDRE, VALONA Y DEPARTAMENTAL</t>
  </si>
  <si>
    <t>NUEVA ADQUISICIÓN - CONTRATO MENOR - Se propone para el presupuesto de 2025 un importe de 9.500€ (IVA incluido) para la dotación de ATS para nuevos edificios: Perleta, Concepción Aleixandre, Valona y Departamental en la partida presupuestaria 0000 122006 62800.</t>
  </si>
  <si>
    <t>1100</t>
  </si>
  <si>
    <t>1.7 Beca Formativa Titulado en Periodismo y Comunicación Interna</t>
  </si>
  <si>
    <t>0000 12201 48103</t>
  </si>
  <si>
    <t xml:space="preserve">Mantenimiento de redes sociales y comunicaciones del Vicerrectorado </t>
  </si>
  <si>
    <t>Visibilidad de las acciones de internacionalización del Vicerrectorado en redes sociales</t>
  </si>
  <si>
    <t>Inclusión de la Patronal UMH</t>
  </si>
  <si>
    <t>3.6 Beca Formativa Titulado en Periodismo y Comunicación Interna</t>
  </si>
  <si>
    <t>Difusión y visibilidad de las acciones de cooperación del Vicerrectorado</t>
  </si>
  <si>
    <t>ESTUDIOS Y TRABAJOS TÉCNICOS: PLANES DE PREVENCION</t>
  </si>
  <si>
    <t>0000 12202 22706</t>
  </si>
  <si>
    <t>OBJETIVO 3: GARANTIZAR UNA VIDA SANA Y PROMOVER EL BIENESTAR</t>
  </si>
  <si>
    <t xml:space="preserve">Las asistencias psicosociales se han incluido en el contrato de ASPY (0601 12203 22706)
Se precisa inicar la contratación de un Servicio de Prevención Externo, para realizar evaluaciones de riesgo de diferentes unidades.
</t>
  </si>
  <si>
    <t>000012202__22706</t>
  </si>
  <si>
    <t>ESTUDIOS Y TRABAJOS TÉCNICOS: PLANES DE PREVENCIÓN</t>
  </si>
  <si>
    <t>TRABAJOS REALIZADOS POR OTRAS EMPRESAS: SERVICIOS EXTERNOS DE SOPORTE, REPARACIÓN E INSTALACIÓN DE EQUIPAMIENTOS INFORMÁTICOS Y DE RED (CAU).</t>
  </si>
  <si>
    <t>0000 12204 22706</t>
  </si>
  <si>
    <t>000012204__22706</t>
  </si>
  <si>
    <t>SERVICIOS EXTERNOS DE SOPORTE, REPARACIÓN, E INSTALACIÓN DE EQUIPAMIENTOS INFORMATICOS Y DE RED (CAU)</t>
  </si>
  <si>
    <t>ACUERDO MARCO DE SERVICIOS DE INFRAESTRUCTURAS TIC</t>
  </si>
  <si>
    <t>META 8.8</t>
  </si>
  <si>
    <t>NÚMERO DE TICKETS PROMEDIO MENSUALES PREVISTOS</t>
  </si>
  <si>
    <t>GESTIÓN DE RESIDUOS PELIGROSOS</t>
  </si>
  <si>
    <t xml:space="preserve">Servicio de recogida y traslado de los residuos peligrosos que se generan en la universidad. Recogida de aparatos eléctricos y electrónicos. </t>
  </si>
  <si>
    <t>0000 12205 22609</t>
  </si>
  <si>
    <t xml:space="preserve">Registro de recogida de residuos peligrosos </t>
  </si>
  <si>
    <t>Importe según nuevo nuevo Expte 2024-022 en licitacion</t>
  </si>
  <si>
    <t>000012205__22609</t>
  </si>
  <si>
    <t>GESTIÓN DE RESIDUOS</t>
  </si>
  <si>
    <t>MANTENIMIENTO: EDIFICIOS Y OTRAS CONSTRUCCIONES (MANTENIMIENTO INTEGRAL, Y DE LOS SISTEMAS DE GESTIÓN DE INSTALACIONES)</t>
  </si>
  <si>
    <t>0000 12208 21200</t>
  </si>
  <si>
    <t>Lote 1 Expte. 2024_054 (importe citación) 3,263,921,76 € + 12 meses de Expte 2023_031 Lote 2 parte fija 133.869,60 € y variable 30.250 € y Lote 3 parte fija 53.902,45 €. IVA incluido en toas las cantidades + Mantenimiento de cargadores electricos de vehículos (9,025 €).</t>
  </si>
  <si>
    <t>000012208__21200</t>
  </si>
  <si>
    <t>MANTENIMIENTO, CONSERVACIÓN Y REPARACIONES DE EQUIPOS Y PEQUEÑAS OBRAS</t>
  </si>
  <si>
    <t>Pequeñas obras de reparación, sustitución de material roto o deteriorado y servicios de mantenimiento y conservación de los espacios interiores y exteriores.</t>
  </si>
  <si>
    <t>0000 12208 21301</t>
  </si>
  <si>
    <t>Incluido mant. desfibriladores 3000 €</t>
  </si>
  <si>
    <t>000012208__21301</t>
  </si>
  <si>
    <t>CONTROL DE INSTALACIONES DE TELEVIGILANCIA Y ACCESOS</t>
  </si>
  <si>
    <t>0000 12210 21200</t>
  </si>
  <si>
    <t>OBJETIVO 11: LOGRAR QUE LAS CIUDADES SEAN MÁS INCLUSIVAS, SEGURAS, RESILIENTES Y SOSTENIBLES</t>
  </si>
  <si>
    <t>000012210__21200</t>
  </si>
  <si>
    <t>CONTROL DE INSTALACIONES DE TELEVIGILANCIA CCTV Y ACCESOS</t>
  </si>
  <si>
    <t>Realización de tareas de apoyo en la elaboración de soportes gráficos para la promoción de la imagen de marca
de la UMH.</t>
  </si>
  <si>
    <t>PRÓRROGA  - Beca de formación Estudiantes de Postgrado (00-122-4-2024-0143-S)</t>
  </si>
  <si>
    <t>0000 12210__48103</t>
  </si>
  <si>
    <t>Generar nuevas acciones de concienciación ambiental en los IES de nuestro entorno más próximo dentro del programa “Futuro Estudiantado”</t>
  </si>
  <si>
    <t>PRÓRROGA - Beca de formación Estudiantes de Postgrado (00-122-4-2024-0142-S)</t>
  </si>
  <si>
    <t>Colaborar en las actividades que organiza la Unidad de Cultura Científica</t>
  </si>
  <si>
    <t xml:space="preserve">Colaborar en la redacción de notas de prensa de eventos científicos, así como en la redacción, locución y grabación de noticias de divulgación científica que se generen en el Servicio de Comunicación, Marketing y Atención al Estudiantado. </t>
  </si>
  <si>
    <t xml:space="preserve">Colaborar en las actividades que desarrolla la Unidad de Cultura Científica y de la Innovación del Servicio de Comunicación, Marketing y Atención al Estudiantado
</t>
  </si>
  <si>
    <t>PRÓRROGA - Beca Colaboración Estudiantes del doble grado de Comunicación Audiovisual y Periodismo de la UMH (00-122-4-2024-0166-S)</t>
  </si>
  <si>
    <t>Colaborar en actividades orientadas a promocionar la cultura científica y de la innovación, comunicar los resultados de la investigación de la UMH y generar información de servicio desde el periodismo científico</t>
  </si>
  <si>
    <t>Creación de diversos formatos de divulgación para acercar el conocimiento científico a la sociedad, haciéndolo accesible y comprensible para todos, estimular el interés por la ciencia y la tecnología, y fortalecer el vínculo entre la comunidad científica y el público.</t>
  </si>
  <si>
    <t>PRORROGA - Beca Colaboración Estudiantes de Grado de ingeniería de la EPSE (00-122-4-2024-0165-S)</t>
  </si>
  <si>
    <t>Colaborar en actividades orientadas a la divulgación científica en redes sociales y Radio UMH</t>
  </si>
  <si>
    <t>ARRENDAMIENTO EDIFICIO HISTÓRICO CENTRO DE ELCHE</t>
  </si>
  <si>
    <t>Disponibilidad de espacio para la organización de actos y exposiciones en el centro de Elche</t>
  </si>
  <si>
    <t>0000 1221607 20200</t>
  </si>
  <si>
    <t>Según contrato patrimonial firmado.</t>
  </si>
  <si>
    <t>0000 122.16.07 20200</t>
  </si>
  <si>
    <t>ARRENDAMIENTO EDIFICIO CENTRO DE ELCHE</t>
  </si>
  <si>
    <t>Reparar líneas AT anillo campus Sant Joan d'Alacant</t>
  </si>
  <si>
    <t>0000 1221897 62000</t>
  </si>
  <si>
    <t>Expte 2022_063. Resolución contractual por demora en inicio de las 0bras  (20/09/2024). documento D 2023-5942 por importe de 105.338,30€
Documento A/ 2023-5944 por importe de 36.469,30€.
Total: 141.807,60€
Se solicita mayor crédito por el incremento de coste de los materiales.</t>
  </si>
  <si>
    <t>0000 122.18.97 62000</t>
  </si>
  <si>
    <t>REPARAR LÍNEAS AT ANILLO CAMPUS SANT JOAN D´ALACANT</t>
  </si>
  <si>
    <t>APORTACION INVERSIONES EN INMOVILIZADO UMH EN PARQUE CIENTIFICO EMPRESARIAL</t>
  </si>
  <si>
    <t>0000 3220021 62100</t>
  </si>
  <si>
    <t>Pendiente de realizar mejoras en el QIII y QIV</t>
  </si>
  <si>
    <t>0000 322.00.21 62100</t>
  </si>
  <si>
    <t>APORTACIÓN INVERSIONES EN INMOVILIZADO UMH EN PARQUE CIENTÍFICO EMPRESARIAL (ENCARGO FUMH)</t>
  </si>
  <si>
    <t xml:space="preserve">Emitir música con derechos de autor en FM y publicar contenidos de medios digitales en nuestro dossier de prensa </t>
  </si>
  <si>
    <t>Pago de cánones correspondientes para la difusión de material sujeto a la Ley de Propiedad Intelectual en la Radio;  Pago de cánones correspondientes para la difusión de material sujeto a la Ley de Propiedad Intelectual en el dossier de prensa.</t>
  </si>
  <si>
    <t xml:space="preserve">0000 3230.1 22614 </t>
  </si>
  <si>
    <t>(sí/no)</t>
  </si>
  <si>
    <t>000032301__22614</t>
  </si>
  <si>
    <t>CUOTAS ANUALES DE ASOCIACIONES REPRESENTATIVAS Y OTRAS</t>
  </si>
  <si>
    <t xml:space="preserve">XARXA VIVES </t>
  </si>
  <si>
    <t>Realizar el pago de la cuota anual de Xarxa Vives</t>
  </si>
  <si>
    <t>INNDROMEDA</t>
  </si>
  <si>
    <t>Realizar el pago de la cuota anual de Asociación Inndromeda</t>
  </si>
  <si>
    <t>CRUE</t>
  </si>
  <si>
    <t>Realizar el pago de la cuota anual de CRUE</t>
  </si>
  <si>
    <t>CUOTAS INSTITUCIONALES</t>
  </si>
  <si>
    <t>Abonar las cuotas de la UMH en las asociaciones en las que somos socios, como DIALNET, RUVID, AEC, UNE, etc</t>
  </si>
  <si>
    <t>CUOTAS</t>
  </si>
  <si>
    <t>Ha aumentado la cantidad de instituciones de las que forma parte la UMH y corresponde el abono de una cantidad en concepto de cuota/socio. Además, en algunos casos, ha subido el importe</t>
  </si>
  <si>
    <t>1.9 Cuotas de pertenencia a asociaciones internacionales (AUIP, ACLES y Grupo Tordesillas)</t>
  </si>
  <si>
    <t>Pertenencia AUIP, ACLES  y G Tordesillas para internacionalización UMH</t>
  </si>
  <si>
    <t>Pertenencia a asociaciones internacionales relacionadas con los objetivos del Vicerrectorado</t>
  </si>
  <si>
    <t>Cuotas abonadas</t>
  </si>
  <si>
    <t xml:space="preserve">INVERSIONES URBANIZACIÓN ENTORNO NUEVO EDIFICIO DEPARTAMENTAL + APARCAMIENTO 3.9.
</t>
  </si>
  <si>
    <t>0000 422.16.02 60100</t>
  </si>
  <si>
    <t>Pendiente inicio de dos expedientes en octubre: aparcamiento 3.9 y ajardinamiento patios interiores.</t>
  </si>
  <si>
    <t>INVERSIONES URBANIZACIÓN ENTORNO NUEVO EDIFICIO DEPARTAMENTAL + APARCAMIENTO 3,9</t>
  </si>
  <si>
    <t>MEJORA DE LA TITULACIÓN DE MEDICINA</t>
  </si>
  <si>
    <t>0000 422.18.02 62100</t>
  </si>
  <si>
    <t>Se propone incio de expte para último trimestre de 2024. total: 340.000 euros</t>
  </si>
  <si>
    <t>OBRAS ESPECÍFICAS PARA LA MEJORA DE LA TITULACIÓN DE MEDICINA</t>
  </si>
  <si>
    <t>ASISTENCIAS TÉCNICAS: ELABORACIÓN Y SUPERVISIÓN DE PROYECTOS. NUEVOS PROYECTOS</t>
  </si>
  <si>
    <t>0000 4220 62002</t>
  </si>
  <si>
    <t>00004220___62002</t>
  </si>
  <si>
    <t>ASISTENCIAS TÉCNICAS: ELABORACIÓN Y SUPERVISIÓN DE PROYECTOS: NUEVOS PROYECTOS</t>
  </si>
  <si>
    <t>MANTENIMIENTO DE INSTALACIONES DEPORTIVAS</t>
  </si>
  <si>
    <t xml:space="preserve">Servicio de mantenimiento de las instalaciones deportivas.Reparación y conservación </t>
  </si>
  <si>
    <t>0000 4240 21201</t>
  </si>
  <si>
    <t>Según previsiones del nuevo Expte</t>
  </si>
  <si>
    <t>00004240___21201</t>
  </si>
  <si>
    <t>NUEVO EDIFICIO ESTUDIOS ECONÓMICOS Y FINANCIEROS</t>
  </si>
  <si>
    <t>0000 541.16.02 62000</t>
  </si>
  <si>
    <t>Presupuestado 3.850.000€ para 2025. Se traslada a 2026</t>
  </si>
  <si>
    <t>1.2 PROVEER LOS RECURSOS ECONÓMICOS NECESARIOS PARA LOS GASTOS DE FUNCIONAMIENTO DE LA X EDICIÓN DE LOS PREMIOS AL TALENTO DOCENTE</t>
  </si>
  <si>
    <t>0000/1210606/24900</t>
  </si>
  <si>
    <t>NO SE ESTIMAN INGRESOS EXTERNOS PARA ESTA LÍNEZ PRESUPUESTARIA</t>
  </si>
  <si>
    <t>GASTOS DE LA IX EDICIÓN DE LOS PREMIOS AL TALENTO DOCENTE</t>
  </si>
  <si>
    <t>NO CORREPSONDE</t>
  </si>
  <si>
    <t>NO CORRESPONDE</t>
  </si>
  <si>
    <t>Los gastos de la X edición de los Premios al Talendo Docente comprenden la carteleria de promoción, los trofeos (grabación de estos+chapa personalizada) y catering en la entrega de premios. Al realizar la entrega de los premios en el mes de diciembre, se suelen producir los gastos a partir de octubre-noviembre, de ahí la NULA ejecución en esta partida. También destacar que este año la carteleria que se pago durante el primer trimestre, ha sido pedido en junio y todavía no tenemos factura.</t>
  </si>
  <si>
    <t>0000 121.06.06 24900</t>
  </si>
  <si>
    <t>ORGANIZACIÓN PREMIOS AL TALENTO DOCENTE</t>
  </si>
  <si>
    <t>PROVEER LOS RECURSOS ECONÓMICOS NECESARIOS PARA EL CORRECTO DESARROLLO DEL PROGRAMA DE INCENTIVOS DENTRO DEL PROGRAMA DE EVALUACIÓN DOCENTE EN FORMA DE PREMIOS AL TALENTO DOCENTE</t>
  </si>
  <si>
    <t>1.1  PROVEER LOS RECURSOS ECONÓMICOS NECESARIOS PARA LA DOTACIÓN DE LOS 90 PREMIOS AL TALENTO DOCENTE PARA 2024</t>
  </si>
  <si>
    <t>0000/1210606/48300</t>
  </si>
  <si>
    <t>Nº DE PREMIOS</t>
  </si>
  <si>
    <t>LOS PREMIOS SE RESUELVEN EN DICIEMBRE</t>
  </si>
  <si>
    <t>0000 121.06.06 48300</t>
  </si>
  <si>
    <t>PREMIOS AL TALENTO DOCENTE</t>
  </si>
  <si>
    <t>Realización de actividades formativas de especialización y actualización del Servicio</t>
  </si>
  <si>
    <t>Realización de acciones formativas en entidades externas para la constante actualización</t>
  </si>
  <si>
    <t>0000/12211/22880</t>
  </si>
  <si>
    <t>Acciones formativas realizadas incluidas en objetivos de calidad del Servicio</t>
  </si>
  <si>
    <t>000012211__22880</t>
  </si>
  <si>
    <t>PLAN DE FORMACIÓN ESPECÍFICO DEL PTGAS</t>
  </si>
  <si>
    <t>1302</t>
  </si>
  <si>
    <t>CUOTAS COLEGIO DE ABOGADOS (12 MESES)</t>
  </si>
  <si>
    <t>PARA FACILITAR EL EJERCICIO PROFESIONAL EN EL MARCO DE LAS FUNCIONES ATRIBUIDAS EN RAZÓN DE SU CARGO</t>
  </si>
  <si>
    <t>0000/32301/22614</t>
  </si>
  <si>
    <t>META 17.17</t>
  </si>
  <si>
    <t>NÚMERO DE CUOTA ANUAL</t>
  </si>
  <si>
    <t>Tal como se acordó en el presupuesto del servicio jurídico del año 2024, las cuotas colegiales del Jefe de Servicio se abonan en la partida presupuestaria del Vicerrectorado de Estudiantes</t>
  </si>
  <si>
    <t xml:space="preserve">PROVEER LOS RECURSOS ECONÓMICOS NECESARIOS PARA EL CORRECTO DESARROLLO DE LAS CONVOCATORIAS DE PDI DE LA UMH. </t>
  </si>
  <si>
    <t>2.1 PROVEER LOS RECURSOS ECONÓMICOS NECESARIOS PARA EL CORRECTO DESARROLLO DE LAS COMISIONES DE CONTRATACIÓN Y COMISIONES JUZGADORAS QUE HAN DE RESOLVER LAS CONVOCATORIAS DE PLAZAS DE PDI DE LA UMH</t>
  </si>
  <si>
    <t>0000/42204/23200</t>
  </si>
  <si>
    <t>COMISIONES CONTRATACIÓN/   JUZGADORAS OPOSICONES Y CONCURSOS PDI</t>
  </si>
  <si>
    <t>Los gastos de comisiones de contratación/juzgadoras han aumentado considerablemente por los cambios provocados por la LOSU, obligando a las universidades a que los vocales de las comisiones (excepto ASO) sean por sorteo de universidades externas. A fecha de hoy quedan pendientes de constitucion el 70% de las comisiones aproximadamente. Se ha pedido a fecha 25 de septiembre una ampliación de crédito para cubrir dichos gastos</t>
  </si>
  <si>
    <t>000042204__23200</t>
  </si>
  <si>
    <t>OTRAS INDEMNIZACIONES: GASTOS DERIVADOS DE TRIBUNALES OPOSICIONES (PDI)</t>
  </si>
  <si>
    <t>1.3 PROVEER LOS RECURSOS ECONÓMICOS NECESARIOS PARA EL CORRECTO FUNCIONAMIENTO DE LOS CONSEJOS DE EVALUACIÓN DOCENTE EN EL MARCO DEL PROGRAMA DOCENTIA-UMH</t>
  </si>
  <si>
    <t>0000/42205/23201</t>
  </si>
  <si>
    <t>Nº REUNIONES CONSEJOS DE EVALUACIÓN DOCENTE</t>
  </si>
  <si>
    <t>Los gastos por Asistencia a las reuniones de los Consejos de Evaluación Docente y de la Comisión de Revisión Docente se realizan, habitualmente entre septiembre y noviembre, por lo que la imputación en esta partida es casi SIEMPRE durante octubre, noviembre</t>
  </si>
  <si>
    <t>000042205__23201</t>
  </si>
  <si>
    <t>OTRAS INDEMNIZACIONES: GASTOS DERIVADOS DE CONSEJOS DE EVALUACIÓN DOCENTE (PROGRAMA DOCENTIA)</t>
  </si>
  <si>
    <t>BUSCAR LA MEJORA CONTINUA Y LA INNOVACIÓN DOCENTE COMO GARANTÍA DE CALIDAD PARA LA COMUNIDAD UNIVERSITARIA</t>
  </si>
  <si>
    <t>BUSCAR LA MEJORA CONTINUA Y LA INNOVACIÓN DOCENTE A TRAVES DE ACCIONES DE BENCHMARKING, COLABORACIONES CON OTRAS UNIDADES TÉCNICAS DE CALIDAD, DIFUSIÓN DE EQUIPOS DE MEJORA Y EQUIPOS DE INNOVACIÓN</t>
  </si>
  <si>
    <t>0000_12101_22800</t>
  </si>
  <si>
    <t>Meta 4.c</t>
  </si>
  <si>
    <t>INDICADOR: REALIZACIÓN JORNADAS DE BENCHMARING, COLABORACIONES CON OTRAS UNIDADES TÉCNICAS DE CALIDAD, DIFUSIÓN DE EQUIPOS DE MEJORA Y EQUIPOS DE INNOVACIÓN</t>
  </si>
  <si>
    <t>000012101__22800</t>
  </si>
  <si>
    <t>FOMENTO DE LA MEJORA CONTINUA</t>
  </si>
  <si>
    <t>Centralización de llamadas telefónicas a la UMH  para su atención y distribución destinatarios</t>
  </si>
  <si>
    <t>SERVICIOS GENERALES DE ATENCIÓN E INFORMACIÓN TELEFÓNICA</t>
  </si>
  <si>
    <t>0000_1220_22209</t>
  </si>
  <si>
    <t xml:space="preserve">nº atención  llamadas </t>
  </si>
  <si>
    <t>Aumento de gastos de funcionamiento del servicio de atención telefónica</t>
  </si>
  <si>
    <t>00001220___22209</t>
  </si>
  <si>
    <t>MARCAS INSTITUCIONALES</t>
  </si>
  <si>
    <t xml:space="preserve">NUEVAS SOLICITUDES </t>
  </si>
  <si>
    <t>0000_3230_22609</t>
  </si>
  <si>
    <t xml:space="preserve">Solicitud de nuevos registros de marcas nacioanles y eruopeas </t>
  </si>
  <si>
    <t>1 solicitud marca nacional y una solicitud marca europea</t>
  </si>
  <si>
    <t>ninguna solicitud de marca presentada</t>
  </si>
  <si>
    <t xml:space="preserve">una solicitud marca nacional y una solicitud marca europea </t>
  </si>
  <si>
    <t>00003230___22609</t>
  </si>
  <si>
    <t>PREVISIÓN OPOSICIÓN MARCAS</t>
  </si>
  <si>
    <t>Oposición de marcas</t>
  </si>
  <si>
    <t>1 oposición de marca nacional</t>
  </si>
  <si>
    <t>ninguna oposición presentada</t>
  </si>
  <si>
    <t>una oposición marca nacional y una oposición marca europea</t>
  </si>
  <si>
    <t>REPRESENTACIÓN EN MATERIA DE CALIDAD</t>
  </si>
  <si>
    <t>IMPULSO DE LA MEJORA EN LA UNIVERSIDAD</t>
  </si>
  <si>
    <t>0000_32301_22614</t>
  </si>
  <si>
    <t>INDICADOR: CUOTA DE EVALUADORES</t>
  </si>
  <si>
    <t>Cuotas Anuales UMH</t>
  </si>
  <si>
    <t xml:space="preserve">PROGRAMA DACIE </t>
  </si>
  <si>
    <t>PAGO CUOTAS</t>
  </si>
  <si>
    <t xml:space="preserve">CUOTA ANUAL DE PARTICIPACION DE LA UMH EN LA PROGRAMA DACIU </t>
  </si>
  <si>
    <t>4300</t>
  </si>
  <si>
    <t xml:space="preserve">CUOTAS ANUALES DE ASOCIACIONES REPRESENTATIVAS Y OTRAS </t>
  </si>
  <si>
    <t>CUOTA ANUAL CREUP</t>
  </si>
  <si>
    <t>Facilitar la formación complementaria de los estudiantes de los últimos cursos a través de realización de prácticas en actividades de fomento de la investigación</t>
  </si>
  <si>
    <t>Formacion complementaria a los estudiantes de los ultimos cursos</t>
  </si>
  <si>
    <t>0000_32401_22618</t>
  </si>
  <si>
    <t>Estimación número de becas concedidas</t>
  </si>
  <si>
    <t>NOTA: SE PIDE INCREMENAR LA DOTACIÓN DE ESTA PARTIDA PARA DAR COBERTURA AL AUMENTO DE BECAS(Está partida se dotó con 124.335 euros para el ROGRAMA PRÁCTICAS DE ESTUDIANTES. AYUDAS FOMENTO DE LA INVESTIGACIÓN para el 2024 . Esta beca se tramitó de forma anticipada a final del año 2023 y ya se informó  Gerencia y al SGPP desde el Vicerrectorado que el coste de 68 becas (se incorporaron 2 nuevas becas correspondientes al nuevo Instituto) superaba la cantidad presupuestada para este año 2024.</t>
  </si>
  <si>
    <t>000032401__22618</t>
  </si>
  <si>
    <t>PROGRAMA DE PRÁCTICAS DE ESTUDIANTES: AYUDAS PRÁCTICAS FOMENTO DE LA INVESTIGACIÓN</t>
  </si>
  <si>
    <t>Programa de prácticas de estudiantes : Programa de Prácticas Gestión</t>
  </si>
  <si>
    <t xml:space="preserve">Impulso a las prácticas de sus estudiantes con el objeto de fortalecer su formación práctica en diversos campos. Se trata de una dotación económica para que los estudiantes presten su colaboración, en régimen de compatibilidad con sus estudios. </t>
  </si>
  <si>
    <t>0000_32410_22611</t>
  </si>
  <si>
    <t xml:space="preserve">Nº ANEXOS FORMALIZADOS </t>
  </si>
  <si>
    <t>NOTA: INCREMENTO DEL 22,5% EN LA BOLSA DE LAS PRÁCTICAS REMUNERADAS RECOGIDAS EN BASES DE EJECUCIÓN Y FUNCIONAMIENTO PENTIDENTE APROBACIÓN CONSEJO DE GOBIERNO Y CONSEJO SOCIAL DE OCTUBRE Y SE RECOGE EN LAS NORMAS DE GESTIÓN DEL PRESUPUESTO</t>
  </si>
  <si>
    <t>000032410__22611</t>
  </si>
  <si>
    <t>PROGRAMA DE PRÁCTICAS DE ESTUDIANTES: PROGRAMA DE PRÁCTICAS EN GESTIÓN</t>
  </si>
  <si>
    <t>Atender, orientar e informar a los estudiantes de la UMH</t>
  </si>
  <si>
    <t>Programa de becas de colaboración a Estudiantes: AEIOU "Atención al estudiante y orientación universitaria"</t>
  </si>
  <si>
    <t>0000_32410_48100</t>
  </si>
  <si>
    <t>000032410__48100</t>
  </si>
  <si>
    <t>PROGRAMA DE BECAS DE COLABORACIÓN  A ESTUDIANTES: AEIOU</t>
  </si>
  <si>
    <t>RECONOCER LOS RESULTADOS DE CALIDAD</t>
  </si>
  <si>
    <t>MEJORA DE LAS CONDICIONES LABORALES DEL PERSONAL</t>
  </si>
  <si>
    <t>0000_42203_16000</t>
  </si>
  <si>
    <t>Metas 8.5 y 8.8</t>
  </si>
  <si>
    <t>INDICADOR: PORCENTAJE DE APLICACIÓN DE LA PROPUESTA DE INCENTIVOS APROBADA POR CONSEJO DE CALIDAD, CONSEJO DE GOBIERNO Y RATIFICADA POR CONSEJO SOCIAL</t>
  </si>
  <si>
    <t>En las dos últimas anualidades el presupuesto para los incentivos ha sido de 250.000 euros.Dado el incremento de personal, para cobrar más o menos lo mismo que el año pasado, ósea unos 435€, habría que aumentar el global de incentivos a unos 290.000€ (estimación, ya que los incentivos se calculan en función del cumplimiento de los servicios). En caso de no incrementar los incentivos se cobraría un máximo de 375 euros.</t>
  </si>
  <si>
    <t>1413</t>
  </si>
  <si>
    <t>Cuota anual de adhesión a la Red Española de Universidades Promotoras de Salud (REUPS), SGAE y SEPA</t>
  </si>
  <si>
    <t>000032301_22614</t>
  </si>
  <si>
    <t>--</t>
  </si>
  <si>
    <t>Número de cuotas</t>
  </si>
  <si>
    <t>NOTA: es una parte del importe de esa partida global</t>
  </si>
  <si>
    <t xml:space="preserve">CEDRO                       </t>
  </si>
  <si>
    <t>0000-32301-22614</t>
  </si>
  <si>
    <t>7700</t>
  </si>
  <si>
    <t xml:space="preserve">Gastos de Tribunales de Tesis </t>
  </si>
  <si>
    <t>El número de defensas de tesis en 2023 fue de 96 y en 2024 está previsto que aumente a más de 100</t>
  </si>
  <si>
    <t>00004220623200</t>
  </si>
  <si>
    <t>Cubrir las necesidades del Centro</t>
  </si>
  <si>
    <t>Garantizar la participación en los Tribunales de tesis de especialistas de reconocido prestigio en cada una de las áreas a evaluar.</t>
  </si>
  <si>
    <t>Cubrir el 100% de gastos de los Tribunales de Tesis nombrados por la UMH</t>
  </si>
  <si>
    <t xml:space="preserve">La tendencia actual es volver a la presencialidad en las defensas de tesis lo que supone un incremento sustancial en esta partida. </t>
  </si>
  <si>
    <t>04</t>
  </si>
  <si>
    <t>000042206__23200</t>
  </si>
  <si>
    <t>OTRAS INDEMNIZACIONES: GASTOS DERIVADOS DE TRIBUNALES TESIS DOCTORALES</t>
  </si>
  <si>
    <t>Mantenimiento de Instalaciones Deportivas</t>
  </si>
  <si>
    <t>MANTENIMIENTO INSTALACIONES DEPORTIVAS a través de nuevo contrato a ofertar y en colaboración con el Servicio de Infraestructuras.</t>
  </si>
  <si>
    <t>00004240_21201</t>
  </si>
  <si>
    <t>64183 (ingresos Reservas Cronos)</t>
  </si>
  <si>
    <t>Incremento de frecuencia de mantenimiento de instalaciones con mayor uso</t>
  </si>
  <si>
    <t>Posible cantidad a la baja con el nuevo contrato e incluir el campo de rugby del campus de Desamparados en el Pliego de Jardineria (ampliación)</t>
  </si>
  <si>
    <t>Ayudas Doctorado Internacional</t>
  </si>
  <si>
    <t>Aumentar el indicador de la UMH en tesis defendidas con mención internacional facilitando que el estudiantado realice estancias internacionales de, al menos 3 meses (requisito necesario)</t>
  </si>
  <si>
    <t>0040422048130</t>
  </si>
  <si>
    <t>OBJETIVO 10: REDUCIR LA DESIGUALDAD EN Y ENTRE LOS PAÍSES</t>
  </si>
  <si>
    <t xml:space="preserve">Número de ayudas ofrecidas </t>
  </si>
  <si>
    <t>Conceder todas las ayudas ofrecidas</t>
  </si>
  <si>
    <t>Se imputa en el cuarto trimestre</t>
  </si>
  <si>
    <t>Esta partida se gestionaba desde el Vicerrectorado de Investigación; con la creación de la EDUMH pasa su gestión a la misma. Solicitamos se valore el cambio de orgánica del vdo a la EDUMH</t>
  </si>
  <si>
    <t>77004220___48130</t>
  </si>
  <si>
    <t>AYUDAS DOCTORADO INTERNACIONAL</t>
  </si>
  <si>
    <t>Gastos de funcionamiento de la oficina del Rector</t>
  </si>
  <si>
    <t>Material Informático y de oficina necesarios para el correcto funcionamiento del Gabinete</t>
  </si>
  <si>
    <t>0100 1220 24900</t>
  </si>
  <si>
    <t>Este año se ha tenido que solicitar un suplemento de crédfito de 1.000€,  debido al incremento en los gastos de material informático y de oficina</t>
  </si>
  <si>
    <t>01001220___24900</t>
  </si>
  <si>
    <t>GASTOS DE FUNCIONAMIENTO DEL GABINETE DEL RECTOR</t>
  </si>
  <si>
    <t>Gastos de desplazamiento del parque móvil</t>
  </si>
  <si>
    <t>Desplazamientos oficiales del Rector en sus actos de representación Institucional que impliquen pernoctación del Rector y del conductor del Rector. También se puede preveer algún posible alquiler de vehículo de mayor tamaño para traslado de grupos numerosos de visitas de representación o institucionales</t>
  </si>
  <si>
    <t>0100 12201 24900</t>
  </si>
  <si>
    <t>Se hizo un traspaso de crédito de 1.000€ a la partida presupuestaria 0100-12202-22601</t>
  </si>
  <si>
    <t>010012201__23100</t>
  </si>
  <si>
    <t>GASTOS DE DESPLAZAMIENTOS DEL PARQUE MÓVIL</t>
  </si>
  <si>
    <t>Actividades Representativas de la oficina del Rector</t>
  </si>
  <si>
    <t xml:space="preserve">La partida correspondiente a gastos de representación del Gabinete del Rector  se utiliza para pagar los desplazamientos y alojamiento del rector, para los casos en que como representante institucional tiene que acudir a algún evento o celebración. También se van a imputar en esta partida las dietas y alojamientos de la jefa de Gabinete del Rector. Asimismo, en alguna ocasión se abonan con cargo a esta partida atenciones protocolarias del rector como, por ejemplo, algún almuerzo o cena. También, se utilizan para cubrir los gastos de promoción y difusión de las tareas de extensión universitaria que tiene la universidad. Entre estas actividades,  se incluye de actividades para fortalecimiento de relaciones con otras instituciones, promoción de actividades investigadoras y el resto de actividades  que conlleva la responsabilidad del cargo del rector.  </t>
  </si>
  <si>
    <t>0100 12202 24900</t>
  </si>
  <si>
    <t xml:space="preserve">Este años 2024 se ha tenido que hacer un traspaso de crédito de la partida presupuestaria 0100-12201-23100 de 1.000€, así como, solicitar un suplemento de crédito de 3.000€, ya que se ha producido un aumento considerable de actos presenciales a los que el Rector acude como representante institucional. Se prevee que durante el 2025, continúe la misma tendencia, por lo que se solicita un aumento de 3.000€, para poder hacer frente a dichos gastos.  </t>
  </si>
  <si>
    <t>010012202__22601</t>
  </si>
  <si>
    <t>ACTIVIDADES REPRESENTATIVAS DEL GABINETE DEL RECTOR</t>
  </si>
  <si>
    <t xml:space="preserve">ACTIVIDADES DE LA RED IBERÓFONA PARA LA RESPONSABILIDAD SOCIAL Y SANITARIA </t>
  </si>
  <si>
    <t xml:space="preserve"> Promover y desarrollar la Responsabilidad Social en Salud a través de las facultades e instituciones de salud de los países hispano-lusos. Liberar el potencial de los profesionales de la salud y de las instituciones que los forman creando partenariados solidos con la comunidad para que este trabajo conjunto tenga un real impacto en la salud y en el bienestar de los pueblos iberofóno</t>
  </si>
  <si>
    <t>0100 12203 24900</t>
  </si>
  <si>
    <t>Posibilidad de realizar cursos de formación</t>
  </si>
  <si>
    <t>010012203__22601</t>
  </si>
  <si>
    <t>ACTIVIDADES DE LA RED IBERÓFONA PARA LA RESPONSABILIDAD SOCIAL Y SANITARIA</t>
  </si>
  <si>
    <t>Actos protocolarios / Representación institicional</t>
  </si>
  <si>
    <t>Acto investidura  Doctor/a Honoris Causa - Sto. Tomás de Aquino - Apertura de curso - Clausura de curso - Acto entrega DISTINCIONES CINCO LUSTROS - Acto de Entrega de Premios al Talento Docente,  Excelencia académica y la innovación -Representación en eventos - Lectura Constitución - Condolencias institucionales.                                                                                    Todos los actos detallados están englobados en el mismo centro de gasto 0101 1220.1 - La Unidad de Protocolo está en un proceso de compra y renovación de material para eventos protocolarios (trajes académicos, nuevo escenario, cubos y letras corporativas para eventos, frontales logos corporativos de escenario, manteles, etc) máxime con la ampliación competencial de este servicio, que se encarga de la organización de Congresos  y Graduaciones de estudiantes, desde la Oficina de Congresos (incorporada en la Unidad de Protocolo).
Hemos adquirido un nuevo acto, el de entrega de distinciones para investigadores. Para el próximo año, tenemos previsto un doble honoris que su organización saldrá fuera de lo habitual en la UMH.
El objetivo es atender adecuadamente a dichas solicitudes y necesidades de los actos académicos, protocolarios, institucionales y estudiantiles.</t>
  </si>
  <si>
    <t>0101/12201/22601</t>
  </si>
  <si>
    <t>Acto investidura  Doctor/a Honoris Causa - Sto. Tomás de Aquino - Apertura de curso - Clausura de curso - Acto entrega DISTINCIONES CINCO LUSTROS - Acto de Entrega de Premios al Talento Docente,  Excelencia académica y la innovación -Representación en eventos - Lectura Constitución española Condolencias institucionales.                                                                                    Todos los actos detallados están englobados en el mismo centro de gasto 0101 1220.1 - La Unidad de Protocolo está en un proceso de compra y renovación de material para eventos protocolarios (trajes académicos, nuevo escenario, cubos y letras corporativas para eventos, frontales logos corporativos de escenario, manteles, etc) máxime con la ampliación competencial de este servicio, que se encarga de la organización de Congresos  y Graduaciones de estudiantes, desde la Oficina de Congresos (incorporada en la Unidad de Protocolo).
El objetivo es atender adecuadamente a dichas solicitudes y necesidades de los actos académicos, protocolarios, institucionales y estudiantiles</t>
  </si>
  <si>
    <t>Celebración de actos académicos solemnes. Gastos por representación institucional. El objetivo es atender adecuadamente solicitudes y necesidades de los actos, incrementadas por la creación de la Oficina de Congresos, el aumento de efectivos y la recuperación de la presencialidad de los actos académicos, protocolarios, institucionales y estudiantiles. Cubrir condolencias y atenciones protocolarias institucionales por fallecimientos.</t>
  </si>
  <si>
    <t>Solicitamos ampliación de crédito antes de finalizar ejercicio, por falta de disponibilidad presupuestaria para cubrir mínimamente los actos protocolarios. Concediéndonos una ampliación de 10.000€</t>
  </si>
  <si>
    <t xml:space="preserve">Atender adecuadamento las necesidades para la celebración de los solemnes actos académicos </t>
  </si>
  <si>
    <t>Durante el año 2024, se ha producido un notable incremento de actos presenciales, las comisiones de servicio también se han visto incrementadas con ello, así como del número de asistentes a los solemnes actos académicos, con elllo un vino de honor con más invitados, mayor número de placas conmemorativas. Hemos hecho frente a un Honoris Causa fuera de la Universidad, por lo que debemos estar preparados por si vuelve a producirse este hecho, ya que contamos posiblemente con dos Honoris para Santo Tomás de Aquino. También hacemos frente a la lectura de la Constitución, con su respectivo vino de honor y todo lo que ello conlleva.</t>
  </si>
  <si>
    <t>010112201__22601</t>
  </si>
  <si>
    <t>GASTOS DE CELEBRACIÓN DE ACTIVIDADES Y EVENTOS PROTOCOLARIOS</t>
  </si>
  <si>
    <t>0101</t>
  </si>
  <si>
    <t>Gastos de funcionamiento de la Unidad de Protocolo</t>
  </si>
  <si>
    <t>Material informático necesario para el servicio, así como material fungible, restauración de actos, tales como almuerzos, vino de honor,… comisiones de servicio de la jefa de gabinete, siendo cada vez de un mayor volumen.</t>
  </si>
  <si>
    <t>0101_1220_24900</t>
  </si>
  <si>
    <t>Cubrir necesidades básicas de funcionamiento del servicio</t>
  </si>
  <si>
    <t>Incremento de efectivos en gabinete del rector- Protocolo</t>
  </si>
  <si>
    <t>01011220___24900</t>
  </si>
  <si>
    <t>GASTOS DE FUNCIONAMIENTO DE LA UNIDAD DE PROTOCOLO</t>
  </si>
  <si>
    <t>Acciones específicas de gestión de protocolo</t>
  </si>
  <si>
    <t>Se imputan en esta partida, gastos de servicios derivados de la celebración de los actos académicos organizados por el Gabinete de Protocolo. El objetivo es atender adecuadamente solicitudes de material y necesidades de los actos , incluyendo servicios derivados de su consecución. Entre los actos organizados para el año venidero, se encuentran: Acto Santo Tomás de Aquino 2025 Clausura Curso académico 2024/25 Apertura curso académico 2024/25 Entrega Placas Distinción 5 Lustros Entrega de placas fin de servicios Premios innovación 2025 Organización Nit de  l´Albà Gastos de representación Condolencias institucionales Lectura Constitución Española.</t>
  </si>
  <si>
    <t>0101_12208_24900</t>
  </si>
  <si>
    <t>En el 2024, se han realizado todos los actos previstos, además del Honoris Causa tan mediático como ha sido Carlos Herrera.</t>
  </si>
  <si>
    <t>010112208__24900</t>
  </si>
  <si>
    <t>ACCIONES ESPECÍFICAS DE GESTIÓN DE PROTOCOLO</t>
  </si>
  <si>
    <t>Pago dietas y alojamiento derivado de las acciones formativas en entidades externas para la constante actualización</t>
  </si>
  <si>
    <t>0103/12208/23102</t>
  </si>
  <si>
    <t>010312208__24900</t>
  </si>
  <si>
    <t>ACCIONES ESPECIFICAS DEL SERVICIO DE CONTROL INTERNO</t>
  </si>
  <si>
    <t>SEGUIMIENTO DEL SISTEMA DE GARANTÍA DE CALIDAD. ACREDITAR NUESTROS TÍTULOS EN LOS TÉRMINOS PROPUESTOS POR ANECA/AVAP</t>
  </si>
  <si>
    <t>IMPLANTACIÓN DEL REAL DECRETO 822/2021 Y POSTERIOR ACTUALIZACIÓN</t>
  </si>
  <si>
    <t>0104_12101_22706</t>
  </si>
  <si>
    <t>INDICADOR:EDICIÓN EN LINEA DE BASES DE DATOS ADICIONALES, MEJORAS EN LA EDICIÓN DE ESQUEMAS DE DATOS, ACREDITACIÓN INSTITUCIONAL(SE HA REALIZADO EL DISEÑO PERO NO SE HA DESARROLLADO) SGQ.UMH.ES</t>
  </si>
  <si>
    <t>La facturación de los servicios prestados se producirá a final de año. El prórroga del contrato finaliza el 28 de febrero de 2025, pero se está tramitando un nuevo contrato para el resto del año 2025 y siguientes. Se va ha crear una nueva aplicación web SGQ-FP.UMS.ES. para el seguimiento de la Calidad de Títulos propios por lo que se ha incrementado el presupuesto para el nuevo contrato para su creación y futuro desarrollo.</t>
  </si>
  <si>
    <t>010412101__22706</t>
  </si>
  <si>
    <t>ESTUDIOS Y TRABAJOS TÉCNICOS: DE APOYO A LA GESTIÓN DE CALIDAD</t>
  </si>
  <si>
    <t>PLANIFICAR LAS ACTUACIONES EN MATERIA DE CALIDAD Y DIFUNDIR LA CULTURA DE CALIDAD</t>
  </si>
  <si>
    <t>DIFUSIÓN DE LA CULTURA DE CALIDAD</t>
  </si>
  <si>
    <t>0104_12102_22606</t>
  </si>
  <si>
    <t>INDICADOR: NÚMERO DE ACTUACIONES DE DIFUSIÓN DE LA CULTURA DE CALIDAD UMH (COMUNICACIONES, PARTICIPACIÓN EN FOROS)</t>
  </si>
  <si>
    <t>010412102__22606</t>
  </si>
  <si>
    <t>PARTICIPACIÓN REUNIONES ANECA Y FOROS DE CALIDAD UNIVERSITARIA</t>
  </si>
  <si>
    <t xml:space="preserve">Gastos de Funcionamiento Delegado de Campus Saludables y Deportes </t>
  </si>
  <si>
    <t>Representación institucional en la materia y asistencia a redes adscritas en materia de campus saludables y deportes</t>
  </si>
  <si>
    <t>0105-1220-24900</t>
  </si>
  <si>
    <t>N de representaciones institucionales en materia de campus saludables y deportes</t>
  </si>
  <si>
    <t>Dotación insuficiente que ha debido ser compensada con otras partidas de Capítulo II (e.g., Universidad Saludable)</t>
  </si>
  <si>
    <t>01051220___24900</t>
  </si>
  <si>
    <t>GASTOS DE FUNCIONAMIENTO DE ACCIONES EN MATERIA DEPORTIVA Y CAMPUS SALUDABLES</t>
  </si>
  <si>
    <t>ACCIONES DE TRANSFORMACIÓN DIGITAL</t>
  </si>
  <si>
    <t>ACTIVIDADES DE FORMACIÓN EN IA PARA ESTUDIANTES UMH</t>
  </si>
  <si>
    <t>0106 12201 24900</t>
  </si>
  <si>
    <t>500 estudiantes</t>
  </si>
  <si>
    <t>Se pretende continuar con el Programa de Formación en IA para estudiantes de la UMH en 2025 de modo que se mantendrá el programa de Fundamentos de IA usando Python en dos ediciones para continuar alfabetizando digitalemente a 250 estudiantes, para que sean capaces de crear su propia automatización de tareas básicas a las que se enfrentará en su futura y inmediata vida laboral. Se introduce un nuevo programa de Fundamentos de IA Generativa para que cualquier estudiante de la UMH pueda iniciarse en los fundamentos de la Ingeniería de Prompts, teniendo siempre presente los riesgos y uso ético de la IA Generativa en sus estudios. Se impartirán 5 cursos de 10h de Fundamentos de IA Generativa para alfabetizar digitalmente a otros 250 estudiantes.</t>
  </si>
  <si>
    <t>010612201__24900</t>
  </si>
  <si>
    <t>0200</t>
  </si>
  <si>
    <t>INDEMNIZAR A LOS MIEMBROS DEL CONSEJO SOCIAL EN REPRESENTACIÓN DE LOS INTERESES SOCIALES POR SU ASISTENCIA A LAS REUNIONES CONFORME A LA  LEY 2/2003 DE LA GENERALITAT, DE CONSEJOS SOCIALES DE LAS UNIVERSIDADES PÚBLICAS VALENCIANAS</t>
  </si>
  <si>
    <t>5.1 INDEMNIZACIONES A LOS MIEMBROS DEL CONSEJO SOCIAL DE LA UMH, A RAZON DE 308€ PRESIDENTE Y 206 VOCALES (intereses sociales), Y 154€ PRESIDENTE Y 103€ VOCALES (intereses sociales), POR ASISTENCIAS A REUNIONES DE PLENOS Y COMISIONES RESPECTIVAMENTE SEGÚN PREVISION</t>
  </si>
  <si>
    <t>0200_ 12205_23201</t>
  </si>
  <si>
    <t>020012205__23201</t>
  </si>
  <si>
    <t>ASISTENCIA A PLENOS Y COMISIONES, INDEMNIZACIONES Y OTRAS COMPENSACIONES ECONÓMICAS</t>
  </si>
  <si>
    <t>GASTOS DE FUNCIONAMIENTO DEL CONSEJO SOCIAL</t>
  </si>
  <si>
    <t xml:space="preserve">GASTOS DERIVADOS DE LAS NECESIDADES DE FUNCIONAMIENTO DEL CONSEJO SOCIAL (gastos de impresión, de mensajería, de atenciones protocolarias…) </t>
  </si>
  <si>
    <t>0200_1220_24900</t>
  </si>
  <si>
    <t>02001220___24900</t>
  </si>
  <si>
    <t>EDICIÓN Y PUBLICACIÓN MEMORIIA Y OTRAS</t>
  </si>
  <si>
    <t>2.1. REALIZACIÓN DE TRABAJOS PARA LA DIFUSIÓN Y  DIVULGACIÓN DE LAS ACTIVIDADES QUE REALIZA EL CONSEJO SOCIAL</t>
  </si>
  <si>
    <t>0200_12201_22604</t>
  </si>
  <si>
    <t>020012201__22604</t>
  </si>
  <si>
    <t>EDICIÓN Y PUBLICACIÓN MEMORIA Y OTRAS</t>
  </si>
  <si>
    <t>ORGANIZACIÓN DE ACTIV. CULTURALES, DEPORTIVAS Y COOPERACIÓN AL DESARROLLO</t>
  </si>
  <si>
    <t>3.1. APORTACIÓN A LAS 11 CÁTEDRAS INSTIUCIONALES UMH</t>
  </si>
  <si>
    <t>0200_12202_22608</t>
  </si>
  <si>
    <t>MO EXISTEN INGRESOS EXTERNOS</t>
  </si>
  <si>
    <t xml:space="preserve">APROBAR Y  REALIZAR LA CORRESPONDIENTE APORTACIÓN </t>
  </si>
  <si>
    <t>COLABORAR EN LAS DIFERENTES ACTIVIDADES QUE ANUALMENTE REALZIAN LAS Cátedras Institucioanles UMH y que tienen una especial relevancia y alcance para la UMH.</t>
  </si>
  <si>
    <t>020012202__22608</t>
  </si>
  <si>
    <t>3.2. APORTACIÓN REVISTA UMH SAPIENS</t>
  </si>
  <si>
    <t>CONSEGUIR LA DIVULGACIÓN CIENTÍFICA Y TÉCNICA DE LA ACTIVIDAD UNIVERSITARIA.</t>
  </si>
  <si>
    <t xml:space="preserve">3.3. GASTOS DE ORGANIZACIÓN ACTO DE ENTREGA PREMIOS CÁTEDRAS INSTITUCIOANALES UMH </t>
  </si>
  <si>
    <t>ORGANIZACIÓN DE ACTOS Y GESTIONAR GASTOS</t>
  </si>
  <si>
    <t>3.4 REALIZACIÓN DE PRÁCTICAS EN COLABORACIÓN CON ENTIDADES CON FINES SOCIALES (CENTRO TAMARIT, ETC.) Y EL PROYECTO UNIVERSIDAD - EMPRESA</t>
  </si>
  <si>
    <t>3.5 ORGANIZACIÓN ACTO DE ENTREGA DE LA XVII EDICION PREMIOS CONSEJO SOCIAL (PREMIOS, DISEÑO CONVOCATORIA, GASTOS DE ORGANIZACIÓN.</t>
  </si>
  <si>
    <t>ESTUDIO Y TRABAJOS TÉCNICOS CONSEJO SOCIAL/REALIZAR TRABAJOS DE RECOPILACIÓN Y ESTUDISO</t>
  </si>
  <si>
    <t>4,1. APORTACIÓN ECONÓMICA POR LA REALIZACIÓN DE ESTUDIOS EN EL MARCO DE LAS COMPETENCIAS DEL CONSEJO SOCIAL.</t>
  </si>
  <si>
    <t>0200_12204__22706 (la pongo yo)</t>
  </si>
  <si>
    <t>020012204__22706</t>
  </si>
  <si>
    <t>ESTUDIOS Y TRABAJOS TÉCNICOS: CONSEJO SOCIAL</t>
  </si>
  <si>
    <t>4</t>
  </si>
  <si>
    <t>Gastos de Funcionamiento del Vicerrectorado de Estudios</t>
  </si>
  <si>
    <t>Gastos corrientes.  Adquisición de Material de oficina. Gastos de impresión centralizada. Gastos de teléfono. Aquí están incluidos los gastos de funcionamiento de Vicerrectora y los tres Vicerrectores Adjuntos</t>
  </si>
  <si>
    <t>Dotación para Mejora Administrativa</t>
  </si>
  <si>
    <t>0300/1220/24900</t>
  </si>
  <si>
    <t>DOTAS AL VICERRECTORADO DEL MATERIAL NECESARIO PARA SU FUNCIONAMIENTO</t>
  </si>
  <si>
    <t>03001220___24900</t>
  </si>
  <si>
    <t>GASTOS DE FUNCIONAMIENTO DEL VICERRECTORADO DE ESTUDIOS</t>
  </si>
  <si>
    <t>Acciones específicas del Vicerrectorado de Estudios.</t>
  </si>
  <si>
    <t xml:space="preserve">Asistencia a convocatorias oficiales, jornadas y congresos. Atenciones protocolarias. Comidas de trabajo. Dietas asociadas a Convocatorias de Comisiones. Gastos de organización de cursos, seminarios.. </t>
  </si>
  <si>
    <t>0300/12208/24900</t>
  </si>
  <si>
    <t>ASISTIR A TODAS LAS CONVOCATORIAS OFICIALES PARA QUE EL VICERRECTORADO CUMPLA CON SU CORRECTO FUNCIONAMIENTO</t>
  </si>
  <si>
    <t>030012208__24900</t>
  </si>
  <si>
    <t>ACCIONES ESPECÍFICAS DEL VICERRECTORADO DE ESTUDIOS</t>
  </si>
  <si>
    <t>Adquisición de Material Docente para la implantación y el correcto desarrollo de los Títulos de Grado y Másteres.</t>
  </si>
  <si>
    <t xml:space="preserve">Adquirir material docente inventariable para todos los títulos de Grados, adscritos todos los Centros de la UMH. Se hará un reparto entre los Centros basándose en criterios establecidos, como el número de alumnos, el grado de experimentalidad del título. </t>
  </si>
  <si>
    <t>0300/42202/62600</t>
  </si>
  <si>
    <t>INDICADOR: % DE FINANCIACIÓN GESTIONADA</t>
  </si>
  <si>
    <t>030042202__62600</t>
  </si>
  <si>
    <t>ADQUISICIÓN DE MATERIAL DOCENTE INVENTARIABLE PARA TÍTULOS DE GRADO</t>
  </si>
  <si>
    <t>7</t>
  </si>
  <si>
    <t>Tasas de Seguimiento de la AVAP de los Estudios Oficiales.</t>
  </si>
  <si>
    <t>Gastos ocasionados por el Seguimiento de los Títulos Oficiales, Grados y Másteres, que se lleva a cabo por la AVAP y ANECA. Esta tasa se paga directamente a la “Agència Valenciana d´Avaluació y Prospectiva” de la Generalitat Valenciana. Renovaciones de Acreditaciones y participación de los titulos en el programa ANECA PLUS.</t>
  </si>
  <si>
    <t>0300/42203/22614</t>
  </si>
  <si>
    <t>030042203__22614</t>
  </si>
  <si>
    <t>CUOTAS DE SEGUIMIENTO DE TÍTULOS Y PROCESOS (AVAP, ANECA)</t>
  </si>
  <si>
    <t>Pruebas evaluación ECOE medicina</t>
  </si>
  <si>
    <t>Realizar las pruebas evaluación ECOE medicina y satisfacer los gastos ocasionados. Incrementar la calidad mediante una evaluación integral en la Facultad de Medicina</t>
  </si>
  <si>
    <t>0300/42204/22609</t>
  </si>
  <si>
    <t>030042204__22609</t>
  </si>
  <si>
    <t>PRUEBAS DE EVALUACIÓN ECOE</t>
  </si>
  <si>
    <t>Acciones de fomento e impulso de estudios de Postgrado</t>
  </si>
  <si>
    <t>Desarrollar estudios de postgrado y en concreto complementar la financiación del Master Universitario en Abogacía</t>
  </si>
  <si>
    <t>0300/42210/22880</t>
  </si>
  <si>
    <t>030042210__22880</t>
  </si>
  <si>
    <t>ACCIONES DE FOMENTO E IMPULSO DE ESTUDIOS DE POSGRADO</t>
  </si>
  <si>
    <t xml:space="preserve"> PLAN DE RENOVACIÓN PLURIANUAL DE JAULAS Y MATERIALES DESGASTADOS POR EL USO</t>
  </si>
  <si>
    <t>RENOVACIÓN DE AQUELLOS MATERIALES DESGASTADOS POR EL USO. CONTRATOS MENORES DE JAULAS, FILTROS, BIBERONES Y CUALQUIER MATERIAL QUE NECESITE RENOVACIÓN.</t>
  </si>
  <si>
    <t>INCORPORACIÓN AL AM DE ANIMALES Y JAULAS DE TRANSPORTE</t>
  </si>
  <si>
    <t>INCREMENTO 3% IPC</t>
  </si>
  <si>
    <t>0400 541.18.01 62704</t>
  </si>
  <si>
    <t>RENOVACIÓN EQUIPAMIENTO ANIMALARIO: SEA</t>
  </si>
  <si>
    <t>0400 541.18.02 62704</t>
  </si>
  <si>
    <t>RENOVACIÓN EQUIPAMIENTO ANIMALARIO: RMG</t>
  </si>
  <si>
    <t>MANTENIMIENTO MICROBIOLOGICO INSTALACIONES</t>
  </si>
  <si>
    <t>CONCURSO LEGALIZACIÓN, REVISIÓN Y REPARACIÓN SALAS DE LAVADO (SEA-SJ, SEA-ELX, SEA-RMG). INCLUYE, SIGUIENDO INSTRUCCIONES DE GERENCIA, LOS AUTOCLAVES DE LA SALA DE LAVADO DEL INA</t>
  </si>
  <si>
    <t>REALIZACIÓN DE REVISIONES Y ATENCIÓN A REPARACIONES</t>
  </si>
  <si>
    <t>MANTENIMIENTO MICROBIOLÓGICO DE LAS INSTALACIONES: SEA</t>
  </si>
  <si>
    <t>MANTENIMIENTO MICROBIOLÓGICO DE LAS INSTALACIONES: RMG</t>
  </si>
  <si>
    <t>Facilitar la incorporación de talento investigador consolidado, de reconocido prestigio internacional y que haya desarrollado recientemente un periodo relevante de su actividad profesional en el extranjero</t>
  </si>
  <si>
    <t>PROGRAMA ATRAE</t>
  </si>
  <si>
    <t>META 8,6</t>
  </si>
  <si>
    <t>Número de ayudas concedidas</t>
  </si>
  <si>
    <t>04005410___48175</t>
  </si>
  <si>
    <t>BECAS SANTANDER AYUDAS PREDOCTORALES</t>
  </si>
  <si>
    <t>Se pretende apoyar al personal investigador predoctoral en formación promoviendo el desarrollo de doctores mediante ayudas a la formación, a la movilidad, complemento a contratos predoctorales, a premios de investigación, ayudas para la publicación de la tesis o en revistas de alto impacto u otros gastos derivados de su labor investigadora.</t>
  </si>
  <si>
    <t>SÍ</t>
  </si>
  <si>
    <t>14 ayudas</t>
  </si>
  <si>
    <t>20 premios</t>
  </si>
  <si>
    <t>Se ejecuta en el último trimestre</t>
  </si>
  <si>
    <t>62000 (se ejecuta a final de año)</t>
  </si>
  <si>
    <t>El cambio viene marcado por las directrices del Benco Santander</t>
  </si>
  <si>
    <t>0400 541.00.50 48304</t>
  </si>
  <si>
    <t>ACCIONES ESPECÍFICAS DEL VICERRECTORADAO DE INVESTIGACIÓN</t>
  </si>
  <si>
    <t xml:space="preserve">Apoyo a las acciones del Vicerrectorado de Investigación </t>
  </si>
  <si>
    <t>Satisfacer las necesidades  del Vicerrectorado para el correcto desarrollo de sus competencias</t>
  </si>
  <si>
    <t>040012208__24900</t>
  </si>
  <si>
    <t>ACCIONES ESPECÍFICAS DEL VICERRECTORADO DE INVESTIGACIÓN Y TRANSFERENCIA</t>
  </si>
  <si>
    <t>REPARACIÓN MANTENIMIENTO Y CONSERVACIÓN MAQUINARIA Y EQUIPAMIENTO INVESTIGACIÓN</t>
  </si>
  <si>
    <t>Reparación, mantenimiento y conservación de maquinaria y equipamiento de investigación</t>
  </si>
  <si>
    <t>NÚMERO DE REPARACIONES</t>
  </si>
  <si>
    <t>040054102__21301</t>
  </si>
  <si>
    <t>REPARACIÓN, MANTENIMIENTO Y CONSERVACIÓN MAQUINARIA Y EQUIPAMIENTO DE INVESTIGACIÓN</t>
  </si>
  <si>
    <t>MANTENIMIENTO DEL SELLO EUROPEO PARA LA ACREDITACIÓN DE CALIDAD EN RECURSOS HUMANOS PARA LA INVESTIGACIÓN</t>
  </si>
  <si>
    <t>Traducciones y dietas por asistencia a reuniones</t>
  </si>
  <si>
    <t>Porcentaje de solicitudes de la Comisión Europea para el mantenimiento del sello europeo</t>
  </si>
  <si>
    <t>040054104__22706</t>
  </si>
  <si>
    <t>EVALUACIÓN DEL PROFESORADO EN ACTIVIDADES DE INVESTIGACIÓN (SEXENIOS DE INVESTIGACIÓN)</t>
  </si>
  <si>
    <t>Tramitar las solicitudes presentadas por los profesores respecto a la evaluación de la actividad investigadora tanto a la AVAP como a la CNEAI</t>
  </si>
  <si>
    <t>Número de sexenios solicitados</t>
  </si>
  <si>
    <t>Este importe está condicionado al número de investigadores que soliciten la evaluación de su actividad investigadora, que varía de un año a otro</t>
  </si>
  <si>
    <t>040054105__22800</t>
  </si>
  <si>
    <t>EVALUACIÓN DEL PROFESORADO EN ACTIVIDADES DE INVESTIGACIÓN (SEXENIOS INVESTIGACIÓN)</t>
  </si>
  <si>
    <t>BECAS INICIACIÓN A LA INVESTIGACIÓN</t>
  </si>
  <si>
    <t>Promoción de la investigación en recién egresados</t>
  </si>
  <si>
    <t>Número de Contratos</t>
  </si>
  <si>
    <t>040054110__48103</t>
  </si>
  <si>
    <t>BECAS PARA LA INICIACIÓN DE LA INVESTIGACIÓN</t>
  </si>
  <si>
    <t>AYUDAS PREDOCTORALES FORMACIÓN PERSONAL INVESTIGADOR (FONDOS PROPIOS)</t>
  </si>
  <si>
    <t>Promoción de la contratación de investigadores para realizar su tesis doctoral</t>
  </si>
  <si>
    <t>6 nuevas contrataciones más el mantenimiento de 15 de las 3 anualidades anteriores</t>
  </si>
  <si>
    <t>040054110__68301</t>
  </si>
  <si>
    <t>PROYECTO DE PROMOCIÓN Y DIVULGACIÓN DE ACTIVIDADES (FAR)</t>
  </si>
  <si>
    <t>Promoción y divulgación de actividades científicas</t>
  </si>
  <si>
    <t>Número de actividades y solicitudes</t>
  </si>
  <si>
    <t>10000 (esta partida liquida en el cuarto trimestre</t>
  </si>
  <si>
    <t>0400 541.10.01 22600</t>
  </si>
  <si>
    <t>PROYECTO DE PROMOCIÓN Y DIVULGACIÓN DE ACTIVIDADES CIENTÍFICAS (FAR)</t>
  </si>
  <si>
    <t>ACCIONES DE IMPULSO A LA MOVILIDAD DEL PDI Y PI</t>
  </si>
  <si>
    <t>Favorecer la movilidad del profesorado de la UMH</t>
  </si>
  <si>
    <t>0400 5411004 48409</t>
  </si>
  <si>
    <t>NÚMERO DE AYUDAS</t>
  </si>
  <si>
    <t>Debido a la demanda y a la cantidad de investigadores que han quedado en lista de espera, solicitamos el incremento en 5 ayudas</t>
  </si>
  <si>
    <t>0400 541.10.04 48409</t>
  </si>
  <si>
    <t>AYUDAS A PROYECTOS DE INVESTIGACIÓN</t>
  </si>
  <si>
    <t>Promoción de la investigación en investigadores emergentes para facilitar su reconocimiento como IP de un proyecto de baja cuantía</t>
  </si>
  <si>
    <t>NÚMERO DE PROYECTOS</t>
  </si>
  <si>
    <t>Se propone incrementar un proyecto por ccada rama de conocimiento debido a la cantidad de investigadores que han quedado en lista de espera en la convocatoria del 2024</t>
  </si>
  <si>
    <t>0400 541.10.05 48405</t>
  </si>
  <si>
    <t>ACCIONES DE IMPULSO A LA DIFUSIÓN DE LA CIENCIA, LA TECNOLOGÍA Y LA INNOVACIÓN</t>
  </si>
  <si>
    <t>0400 5411006 48405</t>
  </si>
  <si>
    <t>0400 541.10.06 48405</t>
  </si>
  <si>
    <t>CONVENIO CONSELLERIA DE TRANSPARENCIA</t>
  </si>
  <si>
    <t>Promoción actividades de transparencia con la Conselleria</t>
  </si>
  <si>
    <t xml:space="preserve">Número de actividades </t>
  </si>
  <si>
    <t>Cubrir el total del presupuesto asignado por la Conselleria</t>
  </si>
  <si>
    <t>0400 541.10.20 48103</t>
  </si>
  <si>
    <t>AYUDAS PARA EL FOMENTO DE ACTIVIDADES EN MATERIA DE TRANSPARENCIA</t>
  </si>
  <si>
    <t>GASTOS DE FUNCIONAMIENTO</t>
  </si>
  <si>
    <t>Se precisa un pequeño incremento en la partida para hacer frente a los gastos de funcionamiento del Vicerrectorado de Investigación y Transferencia, que cuenta con 4 vicerrectores adjuntos y 2 directores de área.</t>
  </si>
  <si>
    <t>04001220___24900</t>
  </si>
  <si>
    <t>GASTOS DE FUNCIONAMIENTO DEL VICERRECTORADO DE INVESTIGACIÓN Y TRANSFERENCIA</t>
  </si>
  <si>
    <t>BIBLIOGRAFÍA RECOMENDADA DE APOYO A LA DOCENCIA Y AL APRENDIZAJE</t>
  </si>
  <si>
    <t>Suministrar información a la comunidad universitaria</t>
  </si>
  <si>
    <t>Metas 4.4 y 4.5</t>
  </si>
  <si>
    <t>Porcentaje de mantenimiento de fuentes bibliográficas contratadas</t>
  </si>
  <si>
    <t>0400 541.00.01 62500</t>
  </si>
  <si>
    <t>BASE DE DATOS</t>
  </si>
  <si>
    <t>Porcentaje de mantenimiento de bases de datos contratadas</t>
  </si>
  <si>
    <t>0400 541.00.01 62501</t>
  </si>
  <si>
    <t>INVERSIONES BIBLIOGRÁFICAS</t>
  </si>
  <si>
    <t xml:space="preserve">PAQUETES DE LIBROS ELECTRÓNICOS </t>
  </si>
  <si>
    <t>Porcentaje de mantenimiento de recursos y paquetes de libros electrónicos</t>
  </si>
  <si>
    <t>Para la previsión de gasto del resto de paquetes de libros-e se ha tenido en cuenta el incremento de precio que los editores y/o suministradores puedan aplicar anualmente a los productos suscritos.</t>
  </si>
  <si>
    <t>REVISTAS INDIVIDUALES IMPRESAS Y ELECTRÓNICAS ESPAÑOLAS Y EXTRANJERAS Y PAQUETES DE REVISTAS ELECTRÓNICAS</t>
  </si>
  <si>
    <t>Porcentaje de mantenimiento de recursos y paquetes de revistas electrónicas y en papel</t>
  </si>
  <si>
    <t xml:space="preserve">Del importe de 785.800,16 € solicitado, 170.813,93 € corresponde a la previsión de gasto para iniciar a partir del 2025 NUEVO Expte. de licitación de contrato de suministros de revistas españolas impresas y electrónicas, revistas internacionales-e y paquetes de revistas-e (Expte. anterior 2024_096 Lotes 1, 2 y 3) y los 614.986,23 € restantes, serán destinados a iniciar Expte. de contrato de suministros de revistas Acuerdo Transformativo Crue-CSIC con la editorial Elsevier + Acuerdo Transformativo Crue-CSIC con la editorial Springer Nature + renovaciones de suscripciones a revistas y paquetes de revistas-e sujetas a exclusividad, negociadas a través del Club de Compra UNIRIS, o sujetas a Acuerdo transformativos CRUE-CSIC con la editoriales ACS, IEEE y Wiley. Para la previsión de gasto se ha tenido en cuenta el incremento de precio que los editores y/o suministradores puedan aplicar anualmente a los productos suscritos. </t>
  </si>
  <si>
    <t>EDITORIAL ELECTRÓNICA</t>
  </si>
  <si>
    <t xml:space="preserve">Promoción de documentos de especial relevancia e interés para la UMH. </t>
  </si>
  <si>
    <t>0400/54102/22001</t>
  </si>
  <si>
    <t>Porcentaje de solicitudes de la editorial cubiertas por el Vicerrectorado</t>
  </si>
  <si>
    <t>Se propone eliminar esta partida y los gastos que pueda ocasionar la editorial se hará frente desde la partida del Vdo</t>
  </si>
  <si>
    <t>040054106__22001</t>
  </si>
  <si>
    <t>EDITORIAL ELECTRÓNICA UMH</t>
  </si>
  <si>
    <t>ASISTENCIA TÉCNICA Y MANTENIMIENTO REPOSITORIO INSTITUCIONAL REDIUMH</t>
  </si>
  <si>
    <t>Mantenimiento  herramienta DSPCE</t>
  </si>
  <si>
    <t>Total documentos depositados en el Repositorio Institucional</t>
  </si>
  <si>
    <t>NUEVA licitación Expte. 2024_044 Contrato servicio de mantenimiento del repositorio institucional UMH Rediumh (1 año) Fecha fin de presentación de ofertas 29/07/2024 (Expediente anterior 2023_048)</t>
  </si>
  <si>
    <t>040054103__21700</t>
  </si>
  <si>
    <t>MANTENIMIENTO SOFTWARE REDIUMH: SOD+DSPACE+EZPROXY</t>
  </si>
  <si>
    <t>Implementación de la versión Dspace 7 en el Repositorio RediUMH e instalación del Manual de Matomo analytics y su integración con Openaire para el envío de datos estadísticos</t>
  </si>
  <si>
    <t>Fortalecer el Repositorio de la UMH como la infraestructura digital básica para el archivo, preservación y difusión en abierto de la investigación de la Universidad Miguel Hernández en un contexto de modelo de ciencia en abierto</t>
  </si>
  <si>
    <t>recopilar, gestionar, difundir y preservar la producción científica de la universidad, además de otros documentos, de cualquier tipo, creados por los miembros de la comunidad universitaria como resultado de su actividad académica, docente e institucional</t>
  </si>
  <si>
    <t xml:space="preserve">EZPROXY </t>
  </si>
  <si>
    <t>Recursos-E</t>
  </si>
  <si>
    <t>Porcentaje de Usuarios a traves del Acceso remoto a los  recursos-e</t>
  </si>
  <si>
    <t>Incremento de precio por el editor</t>
  </si>
  <si>
    <t>HOSTING GTBib-SOD</t>
  </si>
  <si>
    <t>Herramienta informática gestión Préstamo Interbibliotecario</t>
  </si>
  <si>
    <t>Número de préstamos interbibliotecarios por usuario de PI activo</t>
  </si>
  <si>
    <t>PREMIOS ALBERTO SOLS</t>
  </si>
  <si>
    <t>Colaboración, mediante convenio, con la diputación, el ayuntamiento de Sax y la UA para conceder premios científicos</t>
  </si>
  <si>
    <t>Premios científicos</t>
  </si>
  <si>
    <t>Esta cantidad puede variar en función del convenio del 2025</t>
  </si>
  <si>
    <t>CONVOCATORIA TRANSFIERE</t>
  </si>
  <si>
    <t>Promoción de la transferencia entre nuestro personal investigador</t>
  </si>
  <si>
    <t>Antigua convocatoria DIFUNDE</t>
  </si>
  <si>
    <t>0400 542.00.01 48106</t>
  </si>
  <si>
    <t>PROGRAMA TRANSFIERE</t>
  </si>
  <si>
    <t>EVALUACIÓN DEL PROFESORADO EN ACTIVIDADES DE INVESTIGACIÓN (SEXENIOS DE TRANSFERENCIA)</t>
  </si>
  <si>
    <t>Este año la ANECA no ha convocado estos sexenios (estaba previsto lo contrario)</t>
  </si>
  <si>
    <t>040054205__22800</t>
  </si>
  <si>
    <t>EVALUACIÓN DEL PROFESORADO EN ACTIVIDADES DE TRANSFERENCIA (SEXENIOS TRANSFERENCIA)</t>
  </si>
  <si>
    <t>CONVOCATORIA CONCEPTO</t>
  </si>
  <si>
    <t>Acercar los resultados de investgiación generados en la universidad a la sociedad, con el fin de fomentar su transferencia al sector productivo, mediante un proceso de madurez y la verificación de la viabilidad de una tecnología, acercándola al mercado</t>
  </si>
  <si>
    <t xml:space="preserve"> para poder conceder 7 ayudas de 10.000€</t>
  </si>
  <si>
    <t>0400 542.10.03 48106</t>
  </si>
  <si>
    <t>PROGRAMA CONCEPTO</t>
  </si>
  <si>
    <t>Contratación de personas jóvenes para el desarrollo y ejecución de las funciones, tareas e iniciativas de investigación e innovación, en calidad de personal investigador, tecnóloga/o, personal técnico u otros perfiles profesionales en I+D+i, así como, en su caso, como personal de apoyo a la investigación</t>
  </si>
  <si>
    <t>PROGRAMA INVESTIGO GVA</t>
  </si>
  <si>
    <t>0400 541.01.01 48100</t>
  </si>
  <si>
    <t>AYUDAS PROGRAMA INVESTIGO GVA</t>
  </si>
  <si>
    <t>PROGRAMA INVESTIGO SEPE</t>
  </si>
  <si>
    <t>0400 541.01.01 48112</t>
  </si>
  <si>
    <t>AYUDAS PROGRAMA INVESTIGO SEPE</t>
  </si>
  <si>
    <t>La concesión de ayudas, de una duración máxima de dos años, para completar la formación de personal investigador doctor que desee desarrollar un proyecto de investigación en colaboración con una universidad o centro de investigación de prestigio internacional fuera de la Comunidad Valenciana</t>
  </si>
  <si>
    <t>CONTRATACIÓN BENEFICIARIOS PROGRAMA VALi+d POSTDOCTORAL (GV)</t>
  </si>
  <si>
    <t>Aumento del nº de ayudas vigentes en el año</t>
  </si>
  <si>
    <t>CONTRATACIÓN BENEFICIARIOS PROGRAMA VALi+d POSDOCTORAL (GV)</t>
  </si>
  <si>
    <t>La formación de doctores mediante la financiación de contratos laborales, bajo la modalidad de contrato predoctoral, del personal investigador en formación en centros de I+D, que deseen realizar una tesis doctoral asociada a un proyecto de investigación financiado por ciertos programas del Plan Estatal de I+D+i. A su vez, financiar la contratación laboral, durante un periodo de orientación postdoctoral (POP) de un año de duración, de aquellos doctorandos que obtengan el título de doctor con antelación al inicio de la última anualidad de la ayuda.</t>
  </si>
  <si>
    <t>CONTRATOS PREDOCTORALES FPI - FSE+</t>
  </si>
  <si>
    <t>04005410___48113</t>
  </si>
  <si>
    <t>CONTRATOS PREDOCTORALES FPI (FSE+)</t>
  </si>
  <si>
    <t>Mejorar la formación y empleabilidad del personal técnico y de gestión de la I+D a través de su contratación laboral en universidades, organismos y entidades de investigación del sector público, a la vez que se refuerzan las actividades de investigación de los mismos y el rendimiento de infraestructuras, equipamientos científico-técnicos, laboratorios o cualquier otra instalación o servicio de carácter general o de uso común de la entidad, de carácter científico-técnico o de gestión de la investigación.</t>
  </si>
  <si>
    <t>PROGRAMA DE PROMOCIÓN EMPLEO JOVEN E IMPLANTACIÓN DE LA GARANTÍA JUVENIL (EMPLEO JOVEN)</t>
  </si>
  <si>
    <t>04005410___48131</t>
  </si>
  <si>
    <t>ANEXO I: Identificar y respaldar al personal investigador doctor con experiencia contrastada en centros de prestigio internacional, favoreciendo su incorporación en centros de investigación de la Comunitat Valenciana y universidades públicas valencianas para la realización de un proyecto de investigación en la frontera del conocimiento.
ANEXO II: Impulsar la carrera investigadora de doctores/as con experiencia consolidada en centros de prestigio internacional, favoreciendo su incorporación e integración en centros de investigación de la Comunitat o en universidades públicas valencianas.</t>
  </si>
  <si>
    <t>CONTRATACIÓN DOCTORES - PLAN GENT (GV)</t>
  </si>
  <si>
    <t xml:space="preserve">Pendiente resolución </t>
  </si>
  <si>
    <t>04005410___48133</t>
  </si>
  <si>
    <t>Fomentar la incorporación de doctores que hayan desarrollado parte su carrera profesional en el extranjero al sistema universitario español y que esta incorporación se realice con carácter estable en el tiempo</t>
  </si>
  <si>
    <t>CONTRATACION DOCTORES CONVOCATORIA BEATRIZ GALINDO</t>
  </si>
  <si>
    <t>04005410___48137</t>
  </si>
  <si>
    <t>CONTRATACIÓN DOCTORES CONVOCATORIA BEATRIZ GALINDO</t>
  </si>
  <si>
    <t>Favorecer la empleabilidad de los jóvenes no ocupados, así como reforzar las actividades de investiación de los centros públicos de investigación y el rendimiento de infraestructuras, equipamientos científico-técnicos, laboratorios o cualquier otra instalación o servicio de carácter general o uso común, de carácter científico-técnico o de gestión de la investigación.</t>
  </si>
  <si>
    <t>CONTRATACIÓN LABORAL PERSONAL TÉCNICO Y DE GESTIÓN I+D+i</t>
  </si>
  <si>
    <t>04005410___48138</t>
  </si>
  <si>
    <t>Facilitar la realización de traslados temporales a centros o grupos de investigación en el extranjero o estancias breves en centros extranjeros o españoles, que favorezcan una mejora en la formación de los beneficiarios de ayudas FPU</t>
  </si>
  <si>
    <t>ESTANCIAS BREVES BENEFICIARIOS AYUDAS FPU (MINISTERIO)</t>
  </si>
  <si>
    <t>04005410___48140</t>
  </si>
  <si>
    <t>Contratación laboral de personal técnico de apoyo en organismos de investigación, para dar soporte en el manejo de equipos, instalaciones y demás infraestructuras de I+D+i a fin de incrementar y mejorar las prestaciones y rendimiento de las infraestructuras científico-tecnológicas</t>
  </si>
  <si>
    <t>PROGRAMA DE TÉCNICOS DE APOYO (MINISTERIO)</t>
  </si>
  <si>
    <t>04005410___48142</t>
  </si>
  <si>
    <t>CONTRATOS PREDOCTORALES FPI (MINISTERIO)</t>
  </si>
  <si>
    <t>04005410___48143</t>
  </si>
  <si>
    <t>Promover la incorporación de personal investigador, español y extranjero, con una trayectoria destacada en centros de I+D mediante la concesión de ayudas de una duración de cinco años para su contratación laboral</t>
  </si>
  <si>
    <t>INCORPORACIÓN DOCTORES INVESTIGADORES: PROGRAMA RAMÓN Y CAJAL</t>
  </si>
  <si>
    <t>Pendiente de resolución</t>
  </si>
  <si>
    <t>04005410___48145</t>
  </si>
  <si>
    <t>Fomentar la contratación laboral de jóvenes en posesión del grado de doctor, por un periodo de dos años, con objeto de que completen su formación investigadora postdoctoral en centros de I+D españoles distintos a aquellos en los que realizaron su formación predoctoral</t>
  </si>
  <si>
    <t>AYUDAS PARA LA FORMACIÓN POSDOCTORAL (MINISTERIO): PROGRAMA JUAN DE LA CIERVA FORMACIÓN</t>
  </si>
  <si>
    <t>04005410___48146</t>
  </si>
  <si>
    <t>AYUDAS PARA LA FORMACIÓN POSDOCTORAL (MINISTERIO): PROGRAMA JUAN DE LA CIERVA -FORMACIÓN</t>
  </si>
  <si>
    <t>Contratos predoctorales de formación en investigación en salud (PFIS). Financiación de contratos destinados a la formación inicial de investigadores en ciencias de la salud, mediante la realización de una tesis doctoral.</t>
  </si>
  <si>
    <t>CONTRATACIÓN PERSONAL INVESTIGADOR (ISCIII)</t>
  </si>
  <si>
    <t>04005410___48147</t>
  </si>
  <si>
    <t>La concesión de ayudas, de una duración máxima de tres años, dirigidas a la contratación de personal investigador en formación de carácter predoctoral</t>
  </si>
  <si>
    <t>CONTRATACIÓN BENEFICIARIOS PROGRAMA VALi+d PREDOCTORAL (GV)</t>
  </si>
  <si>
    <t>04005410___48150</t>
  </si>
  <si>
    <t>La concesión de ayudas, de una duración máxima de tres años, dirigidas a la contratación de personal investigador en formación de carácter predoctoral que haya obtenido una titulación universitaria por una institución no española</t>
  </si>
  <si>
    <t>AYUDA DEL PROGRAMA SANTIAGO GRISOLÍA (GV)</t>
  </si>
  <si>
    <t>04005410___48154</t>
  </si>
  <si>
    <t>La concesión de ayudas destinadas a la formación investigadora en programas de doctorado para la consecución del título de Doctor/ra y la adquisición de competencias docentes universitarias en cualquier área del conocimiento científico, que faciliten la incorporación de los beneficiarios al sistema español de educación superior y de investigación científica</t>
  </si>
  <si>
    <t>CONTRATACIÓN PERSONAL INVESTIGADOR EN FORMACIÓN FPU (MINISTERIO)</t>
  </si>
  <si>
    <t>Pendiente resolución</t>
  </si>
  <si>
    <t>040054101__68301</t>
  </si>
  <si>
    <t>CONTRATACIÓN DE PERSONAL INVESTIGADOR EN FORMACIÓN FPU (MINISTERIO)</t>
  </si>
  <si>
    <t>Cofinanciación ayudas financiadas con fondos ajenos</t>
  </si>
  <si>
    <t>COFINANCIACIÓN CONVOCATORIAS COMPETITIVAS (APORTACIÓN UMH)</t>
  </si>
  <si>
    <t>Número de convocatorias que se cofinancian</t>
  </si>
  <si>
    <t>040054110__48100</t>
  </si>
  <si>
    <t>CONVOCATORIAS COMPETITIVAS (APORTACIÓN UMH)</t>
  </si>
  <si>
    <t>La formación de jóvenes doctores, la recualificación del PDI mediante movilidad y la atracción de talento internacional</t>
  </si>
  <si>
    <t>RECUALIFICACIÓN DEL SISTEMA UNIVERSITARIO ESPAÑOL</t>
  </si>
  <si>
    <t>0400 541.13.01 48135</t>
  </si>
  <si>
    <t>PROGRAMA RECUALIFICACIÓN DEL SUE (MINISTERIO)</t>
  </si>
  <si>
    <t>Fomentar la formación, la investigación y la transferencia de conocimiento entre el Sistema Universitario Valenciano y la Administración Pública Valenciana en el ámbito de la economía pública</t>
  </si>
  <si>
    <t>AYUDAS PARA CONTRATOS PREDOCTORALES - TESIS ECONOMÍA PÚBLICA</t>
  </si>
  <si>
    <t>Aumento de costes en 4º año de contrato predoctoral</t>
  </si>
  <si>
    <t>040054115__48194</t>
  </si>
  <si>
    <t>Cubrir los gastos de registro y tramitación de patentes y registros de propiedad intelectual</t>
  </si>
  <si>
    <t>Facturas de Agentes de Propiedad Industrial encargados de la redacción de memoria de patentes; Tasas oficiales de la OEPM y Registro Propiedad Intelectual; Precio Público Informes Tecnológicos de Patentes</t>
  </si>
  <si>
    <t>Registros Propiedad Industrial</t>
  </si>
  <si>
    <t xml:space="preserve">15 Informes Tecnológicos; 8 Solicitudes Patentes Nacionales; 3 Extensiones Internacionales; 3 Inscripciones de Propiedad Intelectual </t>
  </si>
  <si>
    <t xml:space="preserve">9 Informes Tecnológicos; 9 Solicitudes Patentes Nacionales; 4 Extensiones Internacionales; 1 Entrada en Fases Nacionales </t>
  </si>
  <si>
    <t>10 Informes Tecnológicos; 8 Solicitudes Patentes Nacionales; 7 Extensiones Internacionales; 2 Inscripciones de Propiedad Intelectual, 10 matenimientos de patentes y modelos de utilidad</t>
  </si>
  <si>
    <t xml:space="preserve">Los honorarios de los Agentes han subido y la tramitación de las patentes se ha complicado teniendo que contestar a IETs negativos para intentar la concesión de las mismas. </t>
  </si>
  <si>
    <t>040054204__22706</t>
  </si>
  <si>
    <t>DERECHOS DE PROPIEDAD INDUSTRIAL E INTELECTUAL</t>
  </si>
  <si>
    <t xml:space="preserve">Acciones Específicas de Gestión del Servicio de Bibliotecas: </t>
  </si>
  <si>
    <t>Apoyo a la comunidad universitaria en cuanto a los servicios que ofrecen las bibliotecas</t>
  </si>
  <si>
    <t>AE</t>
  </si>
  <si>
    <t>0401/ 12208/ 24900</t>
  </si>
  <si>
    <t>Acciones especificas para el normal desarrollo de los servicios prestados desde las  bibliotecas de la UMH</t>
  </si>
  <si>
    <t>040112208__24900</t>
  </si>
  <si>
    <t>ACCIONES ESPECÍFICAS DE GESTIÓN DEL SERVICIO DE BIBLIOTECAS</t>
  </si>
  <si>
    <t xml:space="preserve">PRESTAMO INTERBIBLIOTECARIO </t>
  </si>
  <si>
    <t>Suministrar el servicio bibliotecario a otras instituciones públicas y privadas</t>
  </si>
  <si>
    <t>Hacer frente al pago de los suministradores ocasionados por la comunidad universitaria.</t>
  </si>
  <si>
    <t>RECURSOS BIBLIOGRÁFICOS</t>
  </si>
  <si>
    <t>Mantenimiento y Preparación de los Recursos Bibliográficos</t>
  </si>
  <si>
    <t>Encuadernaciones, Mantenimiento, sistemas de seguridad  y Preparación del  Fondo Bibliográfico</t>
  </si>
  <si>
    <t>Representación Institucional REBIUN</t>
  </si>
  <si>
    <t>Estar representados en estamentos públicos de la red REBIUN</t>
  </si>
  <si>
    <t>FORMACIÓN RECURSOS HUMANOS</t>
  </si>
  <si>
    <t>Favorecer la formación del personal de las Bibliotecas</t>
  </si>
  <si>
    <t xml:space="preserve">Dar las herramientas necesarias para que el personal de Bibliotecas sea intensivo en conocimiento específico de los nuevos procesos y habilidades de los Centros de Recursos </t>
  </si>
  <si>
    <t>CONGRESOS, SEMINARIOS, JORNADAS</t>
  </si>
  <si>
    <t>Participación Institucional de las Bibliotecas UMH</t>
  </si>
  <si>
    <t>Participar en todas aquellas comisiones y grupos de trabajo necesarios para el desarrollo de la actividad de las bibliotecas</t>
  </si>
  <si>
    <t>EQUIPAMIENTO DE LAS BIBLIOTECAS</t>
  </si>
  <si>
    <t>Compra, Reparaciones, Mantenimiento y Conservación de Maquinaria, Instalaciones y Utillaje</t>
  </si>
  <si>
    <t>Tener las herramientas necesarias para la custodia y reparación  de los fondos bibliográficos.</t>
  </si>
  <si>
    <t>OTROS</t>
  </si>
  <si>
    <t>Compras especificas de cualquier tipo de material no recogido en los apartados anteriores: bibliográfico , informático, …..</t>
  </si>
  <si>
    <t>Cubrir los gastos ocasiones por la actividad especifica del servicio</t>
  </si>
  <si>
    <t>Gastos Funcionamiento de las Bibliotecas</t>
  </si>
  <si>
    <t>0401/1220/24900</t>
  </si>
  <si>
    <t>Compra de material fungible 
para las biblitotecas</t>
  </si>
  <si>
    <t>EL SERVICIO NO SE PUEDE ACOGER A UNA ECONOMIA
 DE ESCALA COMO OTROS SERVCIOS. 
TENEMOS 5 SEDES Y ALGUNOS SERVICIOS SE MULTIPLICAN POR 5.</t>
  </si>
  <si>
    <t>04011220___24900</t>
  </si>
  <si>
    <t>GASTOS DE FUNCIONAMIENTO DEL SERVICIO DE BIBLIOTECAS</t>
  </si>
  <si>
    <t>Movilidad InterBibliotecas</t>
  </si>
  <si>
    <t xml:space="preserve">Cubrir los desplazamientos de los 
compañeros en itinerancia de las bibliotecas </t>
  </si>
  <si>
    <t>0401/12201/23102</t>
  </si>
  <si>
    <t>Número de Solitudes de desplazamientos intercampus</t>
  </si>
  <si>
    <t>040112201__23100</t>
  </si>
  <si>
    <t>MOVILIDAD INTERBIBLIOTECAS</t>
  </si>
  <si>
    <t>Gastos de funcionamiento</t>
  </si>
  <si>
    <t>2.1 Gastos de funcionamiento OEP</t>
  </si>
  <si>
    <t>0402 1220</t>
  </si>
  <si>
    <t>04021220___24900</t>
  </si>
  <si>
    <t>GASTOS DE FUNCIONAMIENTO DE LA OFICINA DE INVESTIGACIÓN RESPONSABLE</t>
  </si>
  <si>
    <t>Programa formación continua investigadores y técnicos de investigación</t>
  </si>
  <si>
    <t>1.1 Creación de nuevos cursos</t>
  </si>
  <si>
    <t>0402 54101</t>
  </si>
  <si>
    <t>No hay</t>
  </si>
  <si>
    <t>Generación de nuevos contenidos formativos que permitan cubrir los requisitos legales</t>
  </si>
  <si>
    <t>Garantizar el cumplimiento legal que determina que los trabajadores de la UMH necesitan realizar formacion continua para mantener la acreditación para investigar con animales</t>
  </si>
  <si>
    <t>Garantizar el cumplimiento legal que determina que los trabajadores de la UMH necesitan realizar formacion continua para mantener la acreditación para investigar con animales, así como recibir formación continua en materia de ética e integridad en la investigación</t>
  </si>
  <si>
    <t>1.2 Ejecución de cursos ya creados</t>
  </si>
  <si>
    <t>Oferta de contenidos formativos para PAS, PDI y PI que permita cubrir los requisitos legales</t>
  </si>
  <si>
    <t>040254101__22880</t>
  </si>
  <si>
    <t>FORMACIÓN PROFESORES Y TÉCNICOS DE INVESTIGACIÓN</t>
  </si>
  <si>
    <t xml:space="preserve">Material de oficina, correo, teléfono, etc. </t>
  </si>
  <si>
    <t>04031220-24900</t>
  </si>
  <si>
    <t>12021220___24900</t>
  </si>
  <si>
    <t>GASTOS DE FUNCIONAMIENTO DEL SERVICIO DE INNOVACIÓN ANATÓMICA</t>
  </si>
  <si>
    <t>Mantenimiento Salas de Disección, Grado y Postgrado</t>
  </si>
  <si>
    <t>Productos químicos para la preparación de los cadáveres de formol y thiel , material fungible utilizado en dicha preparación, mantenimiento y reparación de equipos, transporte donantes,  incieneraciones y cajas e incineraciones</t>
  </si>
  <si>
    <t>040354101-22160</t>
  </si>
  <si>
    <t>Todo</t>
  </si>
  <si>
    <t>120254101__22160</t>
  </si>
  <si>
    <t>MANTENIMIENTO SALA DISECCIÓN</t>
  </si>
  <si>
    <t>Suministro de material de laboratorio</t>
  </si>
  <si>
    <t>Supervisión y reposición de material fungible de laboratorio</t>
  </si>
  <si>
    <t>040354103-22106</t>
  </si>
  <si>
    <t>120254103__22106</t>
  </si>
  <si>
    <t>SUMINISTROS MATERIAL DE LABORATORIO SERVICIO DE INNOVACIÓN ANATÓMICA</t>
  </si>
  <si>
    <t>Acciones específicas del Servicio de Transferencia de Conocimiento</t>
  </si>
  <si>
    <t>0405.12208.24900</t>
  </si>
  <si>
    <t>* Nº cursos, ponencias,
foros, etc. en los que se
ha participado.
* Numero de reuniones
institucionales.
Correspondiente al
extinto SGI-OTRI.</t>
  </si>
  <si>
    <t>* 35 Cursos
Meta
correspondiente al
antiguo SGI-OTRI</t>
  </si>
  <si>
    <t xml:space="preserve">* 5 Cursos correspondientes al área de Transferencia (estimando que se realicen más
antes de finalizar el año)
</t>
  </si>
  <si>
    <t>* 12 Cursos</t>
  </si>
  <si>
    <t>En la anualidad 2024 hemos estado haciendo uso de la partida que Gerencia dispone para imputar los gastos de inscripción de Cursos de los diferentes servicios/unidades, y confiamos en poder seguir haciéndolo para la anualidad 2025. No obstante, prevemos que el acceso a cursos de formación aumente en la próxima anualidad, así como jornadas de interés, siendo los importes de desplazamiento y alojamiento superiores cada año. También se prevé un posible aumento de plantilla, también con necesidades formativas propias. Por último, precisaremos de material informático multimedia que nos permita facilidad para las exposiciones por grupos, así como las conexiones vía on-line tanto dentro del servicio (compañeras en teletrabajo) como en reuniones externas.</t>
  </si>
  <si>
    <t>040512208__24900</t>
  </si>
  <si>
    <t>ACCIONES ESPECÍFICAS DE GESTIÓN DEL SERVICIO DE TRANSFERENCIA DE CONOCIMIENTO</t>
  </si>
  <si>
    <t>Material inventariable para la
realización de exposiciones, reuniones
virtuales, asistencia a cursos on-line etc</t>
  </si>
  <si>
    <t>Web-Cam</t>
  </si>
  <si>
    <t>* 7 Unidades</t>
  </si>
  <si>
    <t>Peana con Monitor para videoconferencia</t>
  </si>
  <si>
    <t>* 1 Unidad</t>
  </si>
  <si>
    <t xml:space="preserve">Cubrir los gastos generados de asistencia a ferias de transferencia tecnológica </t>
  </si>
  <si>
    <t>Promoción de los resultados de investigación</t>
  </si>
  <si>
    <t xml:space="preserve">Asistencia a Ferias y Eventos de promoción de resultados </t>
  </si>
  <si>
    <t>* 3 Ferias Nacionales</t>
  </si>
  <si>
    <t>Puesto que se ha creado el Servicio de Transferencia de Conocimiento y se quiere fomentar la actividad de Transferencia. Una actividad fundamental de la Transferencia es la Asistencia a Ferias y Eventos en los que promocionar los resultados de investigación.</t>
  </si>
  <si>
    <t>VICERRECTORADO DE ECONOMÍA Y SOCIEDAD GASTOS DE FUNCIONAMIENTO</t>
  </si>
  <si>
    <t>Desplazamientos Vicerrectora y Vicerrectores adjuntos, inscripciones congresos y jornadas, dietas, gasto telefónico, impresión y mensajería, compra de material de oficina y demás gastos necesarios para el buen funcionamiento del vicerrectorado.</t>
  </si>
  <si>
    <t>0500 1220 24900</t>
  </si>
  <si>
    <t>05001220___24900</t>
  </si>
  <si>
    <t>GASTOS DE FUNCIONAMIENTO DEL VICERRECTORADO DE ECONOMÍA Y SOCIEDAD</t>
  </si>
  <si>
    <t>SANTANDER X- PREMIO PROYECTO EMPRENDEDOR (FUMH PROGRAMA ACELERACIÓN)</t>
  </si>
  <si>
    <t>PREMIOS DE 5.000€ FINANCIADOS POR EL BANCO SANTANDER</t>
  </si>
  <si>
    <t>0500 3220050 48106</t>
  </si>
  <si>
    <t>NÚMERO DE EMPRESAS QUE SE PRESENTAN A LAS EDICIONES DEL PROGRAMA ACELERACIÓN</t>
  </si>
  <si>
    <t>PARTICIPACIÓN DE 5 PROYECTOS</t>
  </si>
  <si>
    <t>Saldo restantespendiente de pago hasta la   formalización de la participación de la UMH en las sociedades</t>
  </si>
  <si>
    <t>0500 322.00.50 48106</t>
  </si>
  <si>
    <t>ACCIONES DE IMPULSO A LA INNOVACIÓN: PREMIOS FUMH (PROGRAMA ACELERACIÓN)</t>
  </si>
  <si>
    <t>SANTANDER X- PREMIO STAR-UP UNIVERSITARIA (FUMH PROGRAMA MARATÓN)</t>
  </si>
  <si>
    <t>PREMIOS DE 1.000€ EN LA FASE MEDIA Y PREMIOS DE 10.000€ EN LA FASE FINAL DEL PROGRAMA MARATON</t>
  </si>
  <si>
    <t>0500 3220050 48107</t>
  </si>
  <si>
    <t>NÚMERO DE EMPRESAS QUE SE PRESENTAN A LAS EDICIONES DEL PROGRAMA MARATON</t>
  </si>
  <si>
    <t>PARTICIPACIÓN DE 30 PROYECTOS</t>
  </si>
  <si>
    <t>Pago del saldo restante pendiente hasta  la formalización de la participación de la UMH en las sociedades mediante escritura de constitución</t>
  </si>
  <si>
    <t>0500 322.00.50 48107</t>
  </si>
  <si>
    <t>ACCIONES DE IMPULSO A LA INNOVACIÓN: PREMIOS FUMH (PROGRAMA MARATÓN)</t>
  </si>
  <si>
    <t>PREMIOS "DESARROLLA TU PLAN DE EMPRSA"</t>
  </si>
  <si>
    <t>0500 3220050 48307</t>
  </si>
  <si>
    <t>LA FUMH UNIFICA NUEVO CONVENIO</t>
  </si>
  <si>
    <t>0500 322.00.50 48307</t>
  </si>
  <si>
    <t>PREMIOS: DESARROLLA TU PLAN DE EMPRESA</t>
  </si>
  <si>
    <t>ACCIONES DE  ACERCAMIENTO A LA SOCIEDAD. AULA PLAZA DE BAIX</t>
  </si>
  <si>
    <t>Promover un acercamiento visible de la UMH a la sociedad</t>
  </si>
  <si>
    <t>0500 32201 22609</t>
  </si>
  <si>
    <t>Numero de actividades para promover el acercamiento de la Universidad a la sociedad</t>
  </si>
  <si>
    <t>Aumentar el número de actividades con respecto al año anterior aprovechando la puesta en funcionamiento del Aula Plaça de Baix</t>
  </si>
  <si>
    <t>Promover el acercamiento de la Universidad a la sociedad</t>
  </si>
  <si>
    <t>050032201__22609</t>
  </si>
  <si>
    <t>ACCIONES DE ACERCAMIENTO A LA SOCIEDAD. AULA PLAZA DE BAIX</t>
  </si>
  <si>
    <t>ACCIONES DE IMPULSO A LA INNOVACIÓN: PARTICIPACIONES EMPRESAS CREADAS EN ACCIONES NAU DE LA INNOVACIÓ</t>
  </si>
  <si>
    <t>APORTACIÓN DEL 5% EN LAS EMPRESAS QUE SALGAN DEL PROGRAMA MARATON</t>
  </si>
  <si>
    <t>0500 3221.0 84001</t>
  </si>
  <si>
    <t>NÚMERO DE EMPRESAS EN LAS QUE PARTICIPA LA UMH CON UNA APORTACIÓN DEL 5% DEL CAPITAL SOCIAL</t>
  </si>
  <si>
    <t>CONSTITUCION 10 EMPRESAS</t>
  </si>
  <si>
    <t>El saldo restante se pagará cuando se formalicen las escrituras pendientes de constitución de sociedad de los proyectos ganadores</t>
  </si>
  <si>
    <t>050032210__84001</t>
  </si>
  <si>
    <t>CÁTEDRAS INSTITUCIONALES UMH</t>
  </si>
  <si>
    <t>MISTERI D´ELX, PALMERAL D´ELX, MIGUEL HERNÁNDEZ , PEDRO IBARRA, DAMA DE ELCHE , SAN CRISPÍN, RWANDA, ANNETA NICOLI, ROCK, CINEMATOGRAFÍA, CLÍNICA JURÍDICA</t>
  </si>
  <si>
    <t>0500 32304 22800</t>
  </si>
  <si>
    <t>MEMORIA ACTIVIDAD</t>
  </si>
  <si>
    <t>PUBLICACION MEMORIA DE ACTIVIDADES</t>
  </si>
  <si>
    <t>REALIZADA</t>
  </si>
  <si>
    <t>PUBLICAR MEMORIA DE ACTIVIDADES</t>
  </si>
  <si>
    <t>050032204__22800</t>
  </si>
  <si>
    <t>CONVOCATORIA DE AYUDAS PROMOVIDAS POR CÁTEDRAS</t>
  </si>
  <si>
    <t xml:space="preserve">Promover  la visibilidad  y el reconocimiento del Misteri d'Elx (Cat. Misteri d'Elx) </t>
  </si>
  <si>
    <t>0500 32304 48406</t>
  </si>
  <si>
    <t>Numero de candidatos que se presentan a la convocatoria.</t>
  </si>
  <si>
    <t>Aumentar el número de candidatos en un 5% con respecto a años anteriores</t>
  </si>
  <si>
    <t>Desierta</t>
  </si>
  <si>
    <t>050032204__48406</t>
  </si>
  <si>
    <t>BECAS (ESTUDIOS, COLABORACIÓN)</t>
  </si>
  <si>
    <t xml:space="preserve"> Beca a TFG/TFM</t>
  </si>
  <si>
    <t>0500 5420.7 48100</t>
  </si>
  <si>
    <t>Número de solictantes</t>
  </si>
  <si>
    <t>Beca TFG/TFM</t>
  </si>
  <si>
    <t>DESIERTO</t>
  </si>
  <si>
    <t>AUMENTO IMPORTE DONACIÓN</t>
  </si>
  <si>
    <t>050032607__48100</t>
  </si>
  <si>
    <t>BECAS TFG/TFM</t>
  </si>
  <si>
    <t>Gestión de proyectos de desarrollos Tecnológicos</t>
  </si>
  <si>
    <t xml:space="preserve"> - Proyecto Internacional de vehículos de bajo consumo.
- MotoStudent Petrol</t>
  </si>
  <si>
    <t>0600 12203 22800</t>
  </si>
  <si>
    <t>Se adjunta informe del responsable de ambos proyectos</t>
  </si>
  <si>
    <t>Se adjunta informe del responsable de las partidas presupuestarias receptoras de la transferencia de crédito realizada desde el vicerrectorado. 
Se adjunta también propuesta de nuevo Proyecto de creación de equipo Formula Student.
Se solicita invremento de crédito para atender a los tres proyectos tecnológicos</t>
  </si>
  <si>
    <t>060012203__22800</t>
  </si>
  <si>
    <t>GESTIÓN PROYECTOS DESARROLLOS TECNOLÓGICOS</t>
  </si>
  <si>
    <t>Trabajos realizados por otras empresas. Servicio de Valija</t>
  </si>
  <si>
    <t>Servicio de valija entre edificios de todos los campus.</t>
  </si>
  <si>
    <t xml:space="preserve">0600 12205 22703 </t>
  </si>
  <si>
    <t>Precio adjudicación nuevo contrato</t>
  </si>
  <si>
    <t>060012205__22703</t>
  </si>
  <si>
    <t>TRABAJOS REALIZADOS POR OTRAS EMPRESAS: SERVICIO DE VALIJA</t>
  </si>
  <si>
    <t>EQUIPOS TÉCNICOS DEL SERVICIO MÉDICO Y DE PRIMEROS AUXILIOS</t>
  </si>
  <si>
    <t>0600 12206 62100</t>
  </si>
  <si>
    <t>060012206__62100</t>
  </si>
  <si>
    <t>0602</t>
  </si>
  <si>
    <t>ACCIONES DE MOVILIDAD SOSTENIBLE</t>
  </si>
  <si>
    <t>Actuaciones de desarrollo del Plan Movilidad del Campus Elche, así como actuaciones de fomento de la movilidad sostenible en el resto de campus de la UMH.</t>
  </si>
  <si>
    <t>0600 4241.0 22706</t>
  </si>
  <si>
    <t>Nº DE ACTUACIONES REALIZADAS DE FOMENTO DE LA MOVILIDAD SOSTENIBLE</t>
  </si>
  <si>
    <t>REALIZAR AL MENOS 4 ACTUACIONES DE FOMENTO DE LA MOVILIDAD SOSTENIBLE</t>
  </si>
  <si>
    <t>REALIZADA 1 ACTUACION DE FOMENTO DE LA MOVILIDAD SOSTENIBLE (2 PREVISTAS PARA OCTUBRE-NOVIEMBRE)</t>
  </si>
  <si>
    <t>060042410__22609</t>
  </si>
  <si>
    <t>Actuaciones de Economía Circular</t>
  </si>
  <si>
    <t>0600 42412 22609</t>
  </si>
  <si>
    <t>060042412__22609</t>
  </si>
  <si>
    <t>ACTUACIONES DE ECONOMÍA CIRCULAR</t>
  </si>
  <si>
    <t>ASISTENCIAS TÉCNICAS DEL SPRL</t>
  </si>
  <si>
    <t xml:space="preserve">Calibración de equipos. Mediciones. Reconocimientos médicos. Formación uso desfibriladores. </t>
  </si>
  <si>
    <t>060112203_22706</t>
  </si>
  <si>
    <t xml:space="preserve">En el ejercicio 2024 se tuvo que realizar una modificación de crédito de 5750€ para cubrir mayor número de reconocimientos médicos que los estimados inicialmente en contrato. 
En esta partida se contrata unidad móvil para reconocimientos+ calibraciones equipos + análisis  </t>
  </si>
  <si>
    <t>060112203__22706</t>
  </si>
  <si>
    <t>ADQUISICION DE MEDICAMENTOS Y OTRO MATERIAL SANITARIO PRIMEROS AUXILIOS</t>
  </si>
  <si>
    <t>060112204__22106</t>
  </si>
  <si>
    <t>Se precisa adquirir material para los botiquines de la UMH. Se incrementa la partida porque se precisa más medicación para su uso por el personal facultativo del Servicio Médico.</t>
  </si>
  <si>
    <t>ADQUISICIÓN DE MEDICAMENTOS Y OTRO MATERIAL SANITARIO PRIMEROS AUXILIOS</t>
  </si>
  <si>
    <t>ACCIONES ESPECÍFICAS DE GESTIÓN DEL SERVICIO DE INFRAESTRUCTURAS</t>
  </si>
  <si>
    <t>060112208__24900</t>
  </si>
  <si>
    <t>Desplazamientos intercampus</t>
  </si>
  <si>
    <t>Atender presencialmente las necesidades de infraestructuras de todos los Campus.</t>
  </si>
  <si>
    <t>Se adjunta informe del jefe del Servicio de Infraestructuras</t>
  </si>
  <si>
    <t>Dar soporte económico al necesario desplazamiento intercampus del personal técnico del Servicio y a los trabajos de apoyo en cartelería</t>
  </si>
  <si>
    <t>FOMENTAR LA EDUCACIÓN Y SENSIBILIZACIÓN AMBIENTAL Y EL VOLUNTARIADO POR EL MEDIO AMBIENTE.</t>
  </si>
  <si>
    <t>REALIZACIÓN DE ACTIVIDADES EDUCACIÓN, SENSIBILIZACIÓN Y VOLUNTARIADO AMBIENTAL</t>
  </si>
  <si>
    <t>0602 1220.8 24900</t>
  </si>
  <si>
    <t>% DE VARIACIÓN DE ACTIVIDADES PONDERADAS RESPECTO A LA MEDIA DE LOS 3 ULTIMOS AÑOS</t>
  </si>
  <si>
    <t>MANTENER UN PORCENTAJE DE +/- EL 15% DE VARIACIÓN ACTIVIDADES PONDERADAS RESPECTO A LA MEDIA DE LOS ULTIMOS 3 AÑOS</t>
  </si>
  <si>
    <t>DISMINUCIÓN DE UN 43,34% DE ACTIVIDADES PONDERADAS RESPECTO A LA MEDIA DE LOS ULTIMOS 3 AÑOS. PERO SE ESPERA ALCANZAR LA META CON LOS MESES QUE RESTAN DEL 20234 (Voluntariado Clot, Cursos de PDI, Formación PAS , Voluntariado Tabarca…)</t>
  </si>
  <si>
    <t>Se requiere contratación del servicio de "Analisis de cumplimiento y auditoria" de la actividad específica denominada "PROGRAMA DE OBJETIVOS AMBIENTALES DEL PTGAS" (se adjunta presupuesto)</t>
  </si>
  <si>
    <t>060212208__24900</t>
  </si>
  <si>
    <t>ACCIONES ESPECÍFICAS DE GESTIÓN DEL ÁREA AMBIENTAL Y DESARROLLO SOSTENIBLE</t>
  </si>
  <si>
    <t>MANTENER EL SISTEMA DE GESTIÓN AMBIENTAL ISO 14001</t>
  </si>
  <si>
    <t>CERTIFICACIÓN Y MANTENIMIENTO DEL SISTEMA DE GESTIÓN AMBIENTAL ISO 14001</t>
  </si>
  <si>
    <t>0602 42401  22706</t>
  </si>
  <si>
    <t>Nº DE SISTEMAS DE GESTIÓN AMBIENTAL IMPLANTADOS Y CERTIFICADOS ISO 14001 AENOR</t>
  </si>
  <si>
    <t>CONSEGUIR CERTIFICACION DE UN SISTEMA DE GESTIÓN ISO 14001:2015</t>
  </si>
  <si>
    <t>IMPLANTADO Y CERTIFICADO UN SISTEMA</t>
  </si>
  <si>
    <t>060242401__22706</t>
  </si>
  <si>
    <t>CERTIFICACIÓN Y MANTENIMIENTO EXTERNA DEL SISTEMA DE GESTIÓN AMBIENTAL ISO 14.001</t>
  </si>
  <si>
    <t>PROVEER EL CORRECTO DESARROLLO DEL PROGRAMA DE FORMACIÓN Y MEJORA DOCENTE DEL PDI DE LA UMH</t>
  </si>
  <si>
    <t>3.1 PROVEER LOS RECURSOS ECONÓMICOS NECESARIOS PARA EL PAGO A PERSONAL PROPIO QUE INTERVIENE EN EL PROGRAMA DE FORMACIÓN Y MEJORA DOCENTE DEL PDI DE LA UMH</t>
  </si>
  <si>
    <t>0700/4220/17201</t>
  </si>
  <si>
    <t>PROGRAMA DE FORMACIÓN Y MEJORA DOCENTE (NÚMERO DE ACTIVIDADES FORMATIVAS)</t>
  </si>
  <si>
    <t>07004220___17201</t>
  </si>
  <si>
    <t>FORMACIÓN Y PERFECCIONAMIENTO DEL PDI</t>
  </si>
  <si>
    <t>APOYO A LA MEJORA DE LA GESTIÓN DE PROCESOS DE PERSONAL ENCAMINADOS A LA CALIDAD DE LA DOCENCIA</t>
  </si>
  <si>
    <t xml:space="preserve">5.1. PROPORCIONAR LOS RECURSOS ECONÓMICOS NECESARIOS PARA EL APOYO DE INCENTIVOS INDIVIDUALES, EN EL MARCO DEL PLAN ESPECIAL DE INCENTIVOS DE CALIDAD DESARROLLANDO UN SISTEMA QUE POSIBILITE EL CONTACTO DIARIO Y DIRECTO CON EL PROFESORADO EN EL PROPIO CAMPO DE TRABAJO. TAMBIÉN ESTE CRÉDITO PUEDE RESULTAR </t>
  </si>
  <si>
    <t>0700/42201/16000</t>
  </si>
  <si>
    <t>NO CORRESPONDE -ver justificación-</t>
  </si>
  <si>
    <t>NO CORRESPONDE     -ver justificación-</t>
  </si>
  <si>
    <t>El crédito solicitado para esta partida esta destinado a proveer posible eventualidades extraordinarias relacionadas con actividades docentes. Por esta razón, no se sujeta a metas o indicadores.</t>
  </si>
  <si>
    <t>070042201__16000</t>
  </si>
  <si>
    <t>ACTIVIDADES COMPLEMENTARIAS DEL PDI</t>
  </si>
  <si>
    <t>3.2 PROVEER LOS RECURSOS ECONÓMICOS NECESARIOS PARA EL PAGO A PERSONAL DOCENTE EXTERNO QUE INTERVIENE EN EL PROGRAMA DE FORMACIÓN Y MEJORA DOCENTE DEL PDI DE LA UMH</t>
  </si>
  <si>
    <t>0700/42202/22880</t>
  </si>
  <si>
    <t>NO SE ESTIMÁN INGRESOS EXTERNOS PARA ESTA LÍNEZ PRESUPUESTARIA</t>
  </si>
  <si>
    <t>070042202__22880</t>
  </si>
  <si>
    <t>PLAN DE FORMACIÓN DEL PDI</t>
  </si>
  <si>
    <t>PROVEER LOS RECURSOS ECONÓMICOS NECESARIOS PARA EL CORRECTO DESARROLLO DEL GRADO EN DERECHO SEMIPRESENCIAL DE LA UMH</t>
  </si>
  <si>
    <t>4.1  PROVEER LOS RECURSOS ECONÓMICOS NECESARIOS PARA EL CORRECTO DESARROLLO DEL GRADO EN DERECHO -modalidad SEMIPRESENCIAL- DE LA UMH CORRESPONDIENTES A LOS CURSOS 1º, 2º, 3º y 4º</t>
  </si>
  <si>
    <t>0700/42203/22880</t>
  </si>
  <si>
    <t>NÚMERO DE CURSOS IMPARTIDOS</t>
  </si>
  <si>
    <t>070042203__22880</t>
  </si>
  <si>
    <t>DESARROLLO GRADOS SEMIPRESENCIALES</t>
  </si>
  <si>
    <t>Formación del Estudiantado a través de prácticas profesionales</t>
  </si>
  <si>
    <t>Becas prácticas internacionales Santander</t>
  </si>
  <si>
    <t>08.00.324.00.50 48100</t>
  </si>
  <si>
    <t>Personas becadas</t>
  </si>
  <si>
    <t>0800 324.00.50 48100</t>
  </si>
  <si>
    <t>BECAS PRÁCTICAS INTERNACIONALES SANTANDER</t>
  </si>
  <si>
    <t>Facilitar el acceso a la educación superior a aquellos estudiantes con los mejores expedientes académicos a nivel nacional de cualquier curso de Grado o Máster</t>
  </si>
  <si>
    <t>Becas Santander Estudios | Progreso</t>
  </si>
  <si>
    <t>0800 3240350_48100</t>
  </si>
  <si>
    <t>SÍ / Convenio con Banco de Santander, S.A.</t>
  </si>
  <si>
    <t>PENDIENTE DE PUBLICAR</t>
  </si>
  <si>
    <t>Convenio Banco Santander S.A.,  con universidades españolas adheridas a Crue,</t>
  </si>
  <si>
    <t>0800 324.03.50 48100</t>
  </si>
  <si>
    <t>BECAS SANTANDER AYUDA ECONÓMICA</t>
  </si>
  <si>
    <t>Becas prácticas estudiantes Conselleria de Agricultura</t>
  </si>
  <si>
    <t>0800 32417 48100</t>
  </si>
  <si>
    <t>080032417__48100</t>
  </si>
  <si>
    <t>BECAS PRÁCTICAS ESTUDIANTES CONSELLERÍA DE AGRICULTURA, GANADERÍA Y PESCA</t>
  </si>
  <si>
    <t>Becas prácticas estudiantes Conselleria de Vivienda</t>
  </si>
  <si>
    <t>0800 32418 48100</t>
  </si>
  <si>
    <t>080032418__48100</t>
  </si>
  <si>
    <t>BECAS PRÁCTICAS ESTUDIANTES CONSELLERÍA DE SERVICIOS SOCIALES, IGUALDAD Y VIVIENDA</t>
  </si>
  <si>
    <t xml:space="preserve">Becas prácticas estudiantes Conselleria de Medio Ambiente, Agua, Infraestructuras y Territorio </t>
  </si>
  <si>
    <t>0800 32420__48100</t>
  </si>
  <si>
    <t>Nota: El pasado enero se elevó al Consejo de Gobierno y Consejo Social, el crédito extraordinario para dotar en 2024, el importe que nos faltaba de los 13.000 Euros para las becas para estudiantes en prácticas con la Consellería de Medio Ambiente, Agua, Infraestructuras y Territorio ya que faltó incluir en la preparación del presupuesto 2024. Este año se pide que se incluya y se presupuesto en 2025. No sé si referirme a ella como nueva pero no se incluyó en anterior presupuesto 2024</t>
  </si>
  <si>
    <t>080032420__48100</t>
  </si>
  <si>
    <t>BECAS PRÁCTICAS ESTUDIANTES CONSELLERÍA DE MEDIO AMBIENTE, INFRAESTRUCTURAS Y TERRITORIO</t>
  </si>
  <si>
    <t>Becas prácticas estudiantes Ministerio de Transición</t>
  </si>
  <si>
    <t>0800 32421_48100</t>
  </si>
  <si>
    <t>080032421__48100</t>
  </si>
  <si>
    <t>BECAS PRÁCTICAS ESTUDIANTES MINISTERIO PARA LA TRANSICIÓN ECOLÓGICA Y EL RETO DEMOGRÁFICO</t>
  </si>
  <si>
    <t>Becas prácticas Fundación ONCE-CRUE</t>
  </si>
  <si>
    <t>0800 32422_48100</t>
  </si>
  <si>
    <t>080032422__48100</t>
  </si>
  <si>
    <t>BECAS PRÁCTICAS FUNDACIÓN ONCE-CRUE</t>
  </si>
  <si>
    <t xml:space="preserve">Convocatoria de premios de Fotografía.  Actividad que se engloba dentro de la Jornada de divulgación científica San Alberto Magno 2024 que anualmente organiza la Facultad de Ciencias Experimentales. </t>
  </si>
  <si>
    <t>CONCURSO FOTOGRÁFICO SAN ALBERTO MAGNO</t>
  </si>
  <si>
    <t>0800 32424 48300 (NUEVA)</t>
  </si>
  <si>
    <t>Nº premios</t>
  </si>
  <si>
    <t>NOTA: Esta convocatoria se inicio este año pero se desistió finalmente por no poderse cumplir plazos para su elaboración y se dejo para incluir en el PES de 2025 y para incluir en el presupuesto 2025. los fondos salen de la FCCEE y delegación de estudiantes de la Facultad FCCEE</t>
  </si>
  <si>
    <t>080032424__48300</t>
  </si>
  <si>
    <t>Becas de colaboración con destino a Monitor de Escuela de Verano y Aula Junior</t>
  </si>
  <si>
    <t>0800 4240 48106</t>
  </si>
  <si>
    <t>OBJETIVO 5: LOGRAR LA IGUALDAD ENTRE LOS GÉNEROS Y EMPODERAR A TODAS LAS MUJERES Y LAS NIÑAS</t>
  </si>
  <si>
    <t>Fomentar la empleabilidad del estudiantado UMH</t>
  </si>
  <si>
    <t>NOTA  el Órgano Tramitador es la OCSD bajo la supervisión del Delegado del Rector de Campus Saludables y Deportes</t>
  </si>
  <si>
    <t>08004240___48106</t>
  </si>
  <si>
    <t>BECAS ESCUELA DE VERANO Y AULA JUNIOR</t>
  </si>
  <si>
    <t>Ayudas a Estudiantes para la Matrícula de Estudios</t>
  </si>
  <si>
    <t>Becas para Estudiantes del Máster Universitario en Estudios Culturales y Artes visuales (Perspectivas Feministas y CUIR/QUEER)</t>
  </si>
  <si>
    <t xml:space="preserve">0800_ 3240308_48104 </t>
  </si>
  <si>
    <t>Instituto de las Mujeres</t>
  </si>
  <si>
    <t>Nº de Becas</t>
  </si>
  <si>
    <t>Pendiente de resolución concesión</t>
  </si>
  <si>
    <t>NOTA:  NUEVA, Inclusión de nueva partida para dar cobertura a las Becas MUECA</t>
  </si>
  <si>
    <t>0800 324.03.08 48104</t>
  </si>
  <si>
    <t>AYUDAS A ESTUDIANTES PARA LA MATRÍCULA DE ESTUDIOS</t>
  </si>
  <si>
    <t xml:space="preserve">Coordinar pruebas de acceso a la universidad , 2º de bachiller, mayores de 25,40 y 45 años </t>
  </si>
  <si>
    <t xml:space="preserve">GASTOS CORRIENTES DERIVADOS PRUEBAS PAU </t>
  </si>
  <si>
    <t>0800__32405_22615</t>
  </si>
  <si>
    <t>nº matriculas pruebas acceso bachillerato y C.F</t>
  </si>
  <si>
    <t xml:space="preserve">NOTA: SE PIDE INCEMENTAR EL TOTAL DE LA PARTIDA EN 65000 EUROS PARA HACER FRENTE AL INCREMENTO DE PERSONAL PARA COORDINAR LAS PRUEBAS DE ACCESO DEBIDO AL AUMENTO EN ASIGNATURAS, ESPECIALISTAS EN MATERIA, Nº DE ALUMNOS MATRICULADOS, Nº VOCALES POR TRIBUNAL DESDE LA PUESTA EN VIGOR </t>
  </si>
  <si>
    <t>080032405__22615</t>
  </si>
  <si>
    <t>PRUEBAS DE APTITUD Y ACCESO A LA UMH</t>
  </si>
  <si>
    <t xml:space="preserve">LIQUIDACIONES COMISION SERVICOS REUNIONES PREVIAS </t>
  </si>
  <si>
    <t>Nº de reuniones previas</t>
  </si>
  <si>
    <t xml:space="preserve">PERSONAL UMH: TRIBUNAL 25 Y 45 + DIETAS </t>
  </si>
  <si>
    <t>Nº de profesores de la UMH que forman parte de los tribunales de las PAU para las de mayores de 25 y 45 años</t>
  </si>
  <si>
    <t xml:space="preserve">EN ESTA LINEA PRESUPUESTARIA SE TIENE QUE REALIZAR PAGOS A PERSONAL PROPIO DE LA UNIVERIDAD A TRAVES DEL APLICATIVO OTROS PAGOS A PERSONAL PROPIO. </t>
  </si>
  <si>
    <t xml:space="preserve">PERSONAL EXTERNO: TRIBUNAL 25 Y 45 </t>
  </si>
  <si>
    <t>Nº de profesores externos a la UMH que forman parte de los tribunales de las PAU para las de mayores de 25 y 45 años</t>
  </si>
  <si>
    <t xml:space="preserve">PERSONAL UMH: TRIBUNAL 40 + DIETAS </t>
  </si>
  <si>
    <t>Nº de profesores de la UMH que forman parte de los tribunales de las PAU para las de mayores de 40 años</t>
  </si>
  <si>
    <t xml:space="preserve">LIQUIDACIONES 11 TRIBUANELS PAU + DIETAS </t>
  </si>
  <si>
    <t>Nº de profesores de la UMH que forman parte de Tribunales</t>
  </si>
  <si>
    <t>PERSONAL EXTERNO 11 TRIBUANLES PAU</t>
  </si>
  <si>
    <t xml:space="preserve">ESPECIALISTAS UMH DE MATERIA PAU </t>
  </si>
  <si>
    <t>Nº de profesores especialistas de materia tanto para las PAU de Bachillerato y Ciclos  Formativos</t>
  </si>
  <si>
    <t xml:space="preserve">ESPECIALIESTAS UMH DE MATERIA MAYORES </t>
  </si>
  <si>
    <t>Nº de profesores especialistas de materia tanto para las PAU para mayores de 25 y 45 años</t>
  </si>
  <si>
    <t xml:space="preserve">ASESORES EXTERNOS MATERIA PAU </t>
  </si>
  <si>
    <t>Nº de profesores de secundaria que actúan como asesores de las Comisiones de Materia</t>
  </si>
  <si>
    <t>PERSONAL UMH TRIBUNALES PAU EXTRAORDINARIA</t>
  </si>
  <si>
    <t>DIETAS PERSONAL UMH PAU EXTRAORDINARIA</t>
  </si>
  <si>
    <t>PAGOS PERSONAL EXTERNO PAU EXTRAORDINARIA</t>
  </si>
  <si>
    <t xml:space="preserve">Nº de profesores externos a la UMH que forman parte de los tribunales </t>
  </si>
  <si>
    <t>Continuidad del funcionamiento ordinario del Vicerrectorado</t>
  </si>
  <si>
    <t>Gastos funcionamiento del Vicerrectorado de Estudiantes y Coordinación</t>
  </si>
  <si>
    <t>0800_1220_24900</t>
  </si>
  <si>
    <t>Continuidad de los gattos de funcionamiento ordinario del Vicerrectorado</t>
  </si>
  <si>
    <t>08001220___24900</t>
  </si>
  <si>
    <t>GASTOS DE FUNCIONAMIENTO DEL VICERRECTORADO DE ESTUDIANTES Y COORDINACIÓN</t>
  </si>
  <si>
    <t>Acciones específicas del Vicerrectorado de Estudiantes y Coordinación</t>
  </si>
  <si>
    <t>0800_12208_24900</t>
  </si>
  <si>
    <t>Nº Reuniones y eventos participación vicrrectorado</t>
  </si>
  <si>
    <t>Aumento de gastos de funcionamiento y representación del Vicerrectorado por asistencia a mayor nº de reuniones, foros y eventos</t>
  </si>
  <si>
    <t>080012208__24900</t>
  </si>
  <si>
    <t>ACCIONES ESPECÍFICAS DEL VICERRECTORADO DE ESTUDIANTES Y COORDINACIÓN</t>
  </si>
  <si>
    <t>Sufragar parcialmente los gastos de transporte  del estudiantado de la UMH, matriculado en los estudios de grado</t>
  </si>
  <si>
    <t>Convocatoria  de ayudas al transporte universitario</t>
  </si>
  <si>
    <t>0800_3240001_48100</t>
  </si>
  <si>
    <t>0800 324.00.01 48100</t>
  </si>
  <si>
    <t>PROGRAMA DE BECAS UMH: AYUDAS AL TRANSPORTE UNIVERSITARIO</t>
  </si>
  <si>
    <t>Facilitar el acceso de estudiantes a titulaciones universitarias oficiales de máster en la UMH financiando las matrículas.</t>
  </si>
  <si>
    <t>Convocatoria de becas UMH para la matrícula en estudios oficiales de máster</t>
  </si>
  <si>
    <t>0800_3240002_48100</t>
  </si>
  <si>
    <t xml:space="preserve">NOTA IMPORTANTE: Se solicita para simplificar el proceso de tramitación que las partidas de Becas de Grado y Máster UMH para matrícula, en el presupuesto de 2025  se unifiquen en UN SOLO CENTRO DE GASTO O PARTIDA </t>
  </si>
  <si>
    <t>0800 324.00.02 48100</t>
  </si>
  <si>
    <t>PROGRAMA DE BECAS UMH: AYUDAS DE MATRÍCULA PARA ESTUDIANTES DE MÁSTER OFICIAL</t>
  </si>
  <si>
    <t>Facilitar el acceso de estudiantes a titulaciones universitarias oficiales de grado en la UMH financiando las matrículas.</t>
  </si>
  <si>
    <t>Convocatoria de becas UMH para la matrícula en estudios oficiales de grado</t>
  </si>
  <si>
    <t>0800_3240003_48100</t>
  </si>
  <si>
    <t>0800 324.00.03 48100</t>
  </si>
  <si>
    <t>PROGRAMA DE BECAS UMH: AYUDAS PARA LA MATRÍCULA EN ESTUDIOS OFICIALES DE GRADO</t>
  </si>
  <si>
    <t>Distinguir a los mejores estudiantes mediante un premio con dotación económica.</t>
  </si>
  <si>
    <t>Otorgar premios de excelencia académica a los 28 mejores expedientes de la universidad</t>
  </si>
  <si>
    <t>0800_3240004_48100</t>
  </si>
  <si>
    <t>Se solicita  ampliar el nº en 4 becas más ya que se añaden 2 dobles grados en los premios de excelencia</t>
  </si>
  <si>
    <t>0800 324.00.04 48100</t>
  </si>
  <si>
    <t>PROGRAMA DE BECAS UMH: PREMIOS DE EXCELENCIA ACADÉMICA A LOS 28 MEJORES EXPEDIENTES DE LA UNIVERSIDAD</t>
  </si>
  <si>
    <t>Ayudar a los estudiantes con los gastos de manutención a través de bonos comedor</t>
  </si>
  <si>
    <t>Programa comedor universitario</t>
  </si>
  <si>
    <t>0800_3240005_48100</t>
  </si>
  <si>
    <t>0800 324.00.05 48100</t>
  </si>
  <si>
    <t>PROGRAMA DE BECAS UMH: COMEDOR UNIVERSITARIO</t>
  </si>
  <si>
    <t>Impulsar acciones concertadas con los centro de enseñanza no universitaria que permitan atraer al estudiantado</t>
  </si>
  <si>
    <t xml:space="preserve">Organización y participacion de las Olimpiadas Academicas  y promocion de los Certámenes Cientificos de proyectos científicos de alumnado de centros de enseñanza no universitaria. </t>
  </si>
  <si>
    <t>0800_32401_ 22608</t>
  </si>
  <si>
    <t>Nº de olimpiadas destinadas a almunos de enseñanza secundaria</t>
  </si>
  <si>
    <t>080032401__22608</t>
  </si>
  <si>
    <t>OLIMPIADAS Y CERTÁMENES CIENTÍFICOS</t>
  </si>
  <si>
    <t>Jornadas de Puertas Abiertas de los Campus UMH</t>
  </si>
  <si>
    <t>0800_32403_22890</t>
  </si>
  <si>
    <t xml:space="preserve">Nº de jornadas de puertas abiertas realizadas en los diferentes campus </t>
  </si>
  <si>
    <t>Incremento debido a traslado de estudiantes de secundaria a los campus.</t>
  </si>
  <si>
    <t>080032403__22890</t>
  </si>
  <si>
    <t>JORNADAS DE PUERTAS ABIERTAS</t>
  </si>
  <si>
    <t xml:space="preserve">Desarrollar la formación necesaria para la obtención de buenos rendimientos para los estudiantes de nuevo ingreso. </t>
  </si>
  <si>
    <t>Cursos de nivelación en los campus para estudiantes que accedan a la universidad para las diferentes asignaturas debachillerato.</t>
  </si>
  <si>
    <t>0800_32404_22880</t>
  </si>
  <si>
    <t xml:space="preserve">Nº de cursos de nivelacion </t>
  </si>
  <si>
    <t>080032404__22880</t>
  </si>
  <si>
    <t>FORMACIÓN ESTUDIANTES NUEVO INGRESO (C. NIVELACIÓN, C.I.U.M. 25-40-45, Y A.P. C.T.E. CPA; CBSU)</t>
  </si>
  <si>
    <t xml:space="preserve">Coordinacion y docencia de  los cursos de iniciación universitaria para mayores de 25,40 y 45 años, Gestion de rebicuiones correspondientes al personal propio y externos. </t>
  </si>
  <si>
    <t>Nª Coordinadores cursos</t>
  </si>
  <si>
    <t>Realización de actividades y jornadas sobre habilidades básicas para el estudio.</t>
  </si>
  <si>
    <t>Nº jornadas realizadas</t>
  </si>
  <si>
    <t>Desarrollo de la acción " Estudia un día en la UMH" que permita que alumnado de centros de enseñanza no universitaria realicen actividades prácticas en las instalaciones de la UMH.</t>
  </si>
  <si>
    <t xml:space="preserve">0800_32406_22609 </t>
  </si>
  <si>
    <t>Nº de talleres impartidos en las instalaciones de la UMH</t>
  </si>
  <si>
    <t>080032406__22609</t>
  </si>
  <si>
    <t>ACCIÓN: "ESTUDIA UN DÍA EN LA UMH"</t>
  </si>
  <si>
    <t>Estudio e impulso de acciones para la evaluación y formación de las competencias blandas del estudiantado UMH</t>
  </si>
  <si>
    <t xml:space="preserve">Analizar el estado de rendimiento del estudiantado en la UMH según diferentes patrones y características de este, y diseñar mecanismos de detección automática </t>
  </si>
  <si>
    <t>0800_32407_22609</t>
  </si>
  <si>
    <t>080032407__22609</t>
  </si>
  <si>
    <t>ESTUDIO E IMPULSO ACCIONES EVALUACIÓN Y FORMACIÓN COMPETENCIAS BLANDAS ESTUDIANTADO UMH</t>
  </si>
  <si>
    <t>Analizar el estado de las competencias en nuestros estudiantes dependiendo de la rama de conocimiento y carrera a la que pertenezcan.</t>
  </si>
  <si>
    <t>Gestion del Programa EVALUA y el abono de las retribuciones a personal propio UMH</t>
  </si>
  <si>
    <t>Estudiar posibles planes de formación en competencias en el estudiantado</t>
  </si>
  <si>
    <t>Estudiar posibles formas de certificación de competencias en el estudiantado</t>
  </si>
  <si>
    <t>AYUDAS ESTUDIANTADO EN RIESGO DE EXCLUSIÓN SOCIAL</t>
  </si>
  <si>
    <t>Ayudar al estudiantado de Grado a sufragar gastos de formación académica.</t>
  </si>
  <si>
    <t>0800_32407_48193</t>
  </si>
  <si>
    <t>FUNDACIÓN PEDRO Y NOHEMÍ PAREJO</t>
  </si>
  <si>
    <t>También ODS 10</t>
  </si>
  <si>
    <t>Nº Ayudas</t>
  </si>
  <si>
    <t>Pendiente de convocatoria</t>
  </si>
  <si>
    <t>condicionado a que la Fundación vuelva a conceder el crédito (SE INCORPORA TRAS LA REESTRUCTURACIÓN COMPETENCIAL)</t>
  </si>
  <si>
    <t>080032407__48193</t>
  </si>
  <si>
    <t>Atender las necesidades de representación social de la UMH en los eventos organizados por entidades, ayuntamientos, IFA, etc...</t>
  </si>
  <si>
    <t>Representación de la UMH mediante un stand en ferias que no sean propias de educación, actos sociales, celebraciones, eventos, etc...</t>
  </si>
  <si>
    <t>0800_32408_22601</t>
  </si>
  <si>
    <t>Nº de acciones de representación en las que participa la UMH. </t>
  </si>
  <si>
    <t xml:space="preserve">Para atender la necesidad institucional necesario para tener presencia en determinados eventos que organizan otras entidades a modo de representar a la Universidad, como por ejemplo en las fiestas de Elche. En esta linea es necesario gestionar pagos a personal propio: Habitualmente las celebraciones, ferias, actos sociales que organizan terceros suelen tener lugar durante los fines de semana, periodos de vacaciones o de permisos. Para la organización y coordinación de la representación institucional de la UMH en estos eventos se hace necesario contar con la presencia de personal UMH </t>
  </si>
  <si>
    <t>080032408__22601</t>
  </si>
  <si>
    <t>REPRESENTACIÓN SOCIAL DE LA UMH</t>
  </si>
  <si>
    <t>Actividades de promoción y divulgacion de los estudios de la UMH.</t>
  </si>
  <si>
    <t>0800_32409_22890</t>
  </si>
  <si>
    <t>Nº de actividades realizadas en centros de enseñanza secundaria dirigidas a equipos directivos, estudiantes o sus familias.</t>
  </si>
  <si>
    <t>080032409__22890</t>
  </si>
  <si>
    <t>ACTIVIDADES DE PROMOCION Y DIVULGACION CENTROS DE SECUNDARIA</t>
  </si>
  <si>
    <t>Potenciar la imagen de marca de la UMH entre los nuevos estudiantes al tiempo que fomentar sentimiento de pertenencia. </t>
  </si>
  <si>
    <t>Desarrollo de acciones para acogida a los nuevos estudiantes. </t>
  </si>
  <si>
    <t>0800_32410_22608</t>
  </si>
  <si>
    <t>Nº de acciones de acogida realizadas </t>
  </si>
  <si>
    <t>080032410__22608</t>
  </si>
  <si>
    <t>ACTIVIDADES DE BIENVENIDA DE NUEVOS ESTUDIANTES</t>
  </si>
  <si>
    <t>Actividades de acogida y de promoción de la actividad estudiantil estudiantiles</t>
  </si>
  <si>
    <t>Promoción de las actividades de integración y de formación de estudiantes y aportaciones a eventos organizadas por el estudiantado</t>
  </si>
  <si>
    <t>0800_32412_22608</t>
  </si>
  <si>
    <t>Nº de acividades</t>
  </si>
  <si>
    <t>080032412__22608</t>
  </si>
  <si>
    <t>ACTIVIDADES COMPLEMENTARIAS DE ESTUDIANTES</t>
  </si>
  <si>
    <t>Actividades de Enriquecimiento Intelectual</t>
  </si>
  <si>
    <t>Ayudas para la realización de actividades de enriquecimiento intelectual dirigidas a alumnado de centros de enseñanza no universitaria</t>
  </si>
  <si>
    <t>0800_32414_22608</t>
  </si>
  <si>
    <t>Alumnado alcanzado y actividades realizadas</t>
  </si>
  <si>
    <t>100 personas/familias</t>
  </si>
  <si>
    <t>080032414__22608</t>
  </si>
  <si>
    <t>ACTIVIDADES DE ENRIQUECIMIENTO INTELECTUAL</t>
  </si>
  <si>
    <t xml:space="preserve">Premios de divulgación cienfífica y enriquecimiento intelectual </t>
  </si>
  <si>
    <t>0800_32414_48300</t>
  </si>
  <si>
    <t>Premiar al alumnado</t>
  </si>
  <si>
    <t>Esta beca de nueva creacción no se han podido llevar a cabo. Se solicita si se podría iniciar este año para continuar siguiente ejercicio o tener la partida de nuevo en el siguiete o conservar el crédito para convocar en el ejercicio siguiente</t>
  </si>
  <si>
    <t>080032414__48300</t>
  </si>
  <si>
    <t>PREMIOS DE DIVULGACIÓN CIENTÍFICA Y ENRIQUECIMIENTO CULTURAL</t>
  </si>
  <si>
    <t>Programas para promover la divulgación científica, académica y el intercambio de conocimiento.</t>
  </si>
  <si>
    <t>Gastos de Actividades de divulgación científica, académica y el intercambio de conocimiento en los centro de enseñanza no universitaria  o espacios sociales.</t>
  </si>
  <si>
    <t>0800_32415_22608</t>
  </si>
  <si>
    <t>Personas que asisten a los eventos de divulgación científica, académica y el intercambio de conocimiento.</t>
  </si>
  <si>
    <t>080032415__22608</t>
  </si>
  <si>
    <t>ACTIVIDADES DE DIVULGACIÓN CIENTÍFICA, ACADÉMICA E INTERCAMBIO DE CONOCIMIENTO</t>
  </si>
  <si>
    <t>Programa ORGANIZA: Apoyar la organización de eventos de divulgación científica, académica y el intercambio de conocimiento.</t>
  </si>
  <si>
    <t>0800_32415_48405</t>
  </si>
  <si>
    <t>Apoyar la organización de eventos</t>
  </si>
  <si>
    <t>Nº de propuestas de acciones recibidas</t>
  </si>
  <si>
    <t>080032415__48405</t>
  </si>
  <si>
    <t>PROGRAMA ORGANIZA: APOYO A LA  ORGANIZACIÓN DE EVENTOS DE DIVULGACIÓN ACADÉMICA Y CIENTÍFICA</t>
  </si>
  <si>
    <t>Programa CUENTA PROFESORADO. Realización de actividades de divulgación científica, académica y el intercambio de conocimiento</t>
  </si>
  <si>
    <t>0800_32416_48405</t>
  </si>
  <si>
    <t>Promoción de la divulgación científica y el intercambio de conociemiento</t>
  </si>
  <si>
    <t>Nº de propuestas de talleres recibidos</t>
  </si>
  <si>
    <t>080032416__48405</t>
  </si>
  <si>
    <t>PROGRAMA CUENTA: PROMOCIÓN DE LA DIVULGACIÓN CIENTÍFICA, ACADÉMICA Y EL INTERCAMBIO DE CONOCIMIENTO</t>
  </si>
  <si>
    <t xml:space="preserve">Formación del Estudiantado </t>
  </si>
  <si>
    <t xml:space="preserve">CHARLAS TED  SANTANDER UMH </t>
  </si>
  <si>
    <t>0800_3241650_22880</t>
  </si>
  <si>
    <t>0800 324.16.50 22880</t>
  </si>
  <si>
    <t>CHARLAS TED UMH</t>
  </si>
  <si>
    <t>Promover la actividad deportiva en la UMH colaborando en los gastos ocasionados como consecuencia de la práctica deportiva, a los/las deportistas de Alto Nivel, que cursan estudios oficiales en la Universidad y que han competido con la UMH en el curso 2023-2024 o que acrediten ser deportistas de Alto Nivel (DAN) o de Alto Rendimiento (DAR), o que reúnan los requisitos de la presente convocatoria</t>
  </si>
  <si>
    <t>BECAS Y AYUDAS DEPORTISTAS UMH</t>
  </si>
  <si>
    <t>0800_4240_48103</t>
  </si>
  <si>
    <t>Pendiente Resolución de Concesión</t>
  </si>
  <si>
    <t>08004240___48103</t>
  </si>
  <si>
    <t>BECAS Y AYUDAS A DEPORTISTAS UMH</t>
  </si>
  <si>
    <t>Compaginar vida académica con deporte</t>
  </si>
  <si>
    <t>PREMIOS FTA ESTUDIANTADO DEPORTISTA UMH</t>
  </si>
  <si>
    <t>0800_4240_48305</t>
  </si>
  <si>
    <t>08004240___48305</t>
  </si>
  <si>
    <t>PREMIOS FUNDACIÓN TRINIDAD ALFONSO ESTUDIANTADO DEPORTISTA UMH</t>
  </si>
  <si>
    <t xml:space="preserve">Ayudar y promover la actividadd deportitva y a la concilación deportiva y académica de deportistas de alto nivel y alto rendimiento. Vinculación al nuevo estatuto de Deportista Universitario y colaboración con el programa PROAD de la GVA. </t>
  </si>
  <si>
    <t>0800-4240-48103</t>
  </si>
  <si>
    <t>N de ayudas concedidas, nivel deportivo y diversidad de deportes</t>
  </si>
  <si>
    <t>Se ha producido un incremento del 32% del núimero solicitudes, conllevando un descenso drástico de los importes nominales</t>
  </si>
  <si>
    <t>Becas Escuela Verano y Aula Junior 40 BECAS DE 950 EUROS CADA UNA</t>
  </si>
  <si>
    <t>0800-4240-48106</t>
  </si>
  <si>
    <t>NÚMERO DE BECAS</t>
  </si>
  <si>
    <t>PREMIOS Fundación Trinidad Alfonso ESTUDIANTADO DEPORTISTA UMH</t>
  </si>
  <si>
    <t>Reconocimientos a los deportistas con excelencia deportiva y académica. Reconocer al mejor deportista universitario masculino y femenino de cada universidad valenciana.</t>
  </si>
  <si>
    <t>0800-4240-48305</t>
  </si>
  <si>
    <t>N solicitudes recibidas y nivel deportivo de las mismas</t>
  </si>
  <si>
    <t>A confirmar cuantías en Convenio con la FTA para 2025</t>
  </si>
  <si>
    <t>GASTOS DE FUNCIONAMIENTO VICERRECTORADO</t>
  </si>
  <si>
    <t>1.1     GASTOS DERIVADOS DE LAS NECESIDADES DE FUNCIONAMIENTO DEL VICERRECTORADO (TELÉFONO, COSTES IMPRESIÓN , CORREOS, MATERIAL DE OFICINA Y  COMIDAS INSTITUCIONALES)</t>
  </si>
  <si>
    <t>1000 1220 24900</t>
  </si>
  <si>
    <t>10001220___24900</t>
  </si>
  <si>
    <t>GASTOS DE FUNCIONAMIENTO DEL VICERRECTORADO DE CULTURA, IGUALDAD Y DIVERSIDAD</t>
  </si>
  <si>
    <t>1.2   GASTO DE DESPLAZAMIENTO INTERCAMPUS DE LA VICERRECTORA Y EL EQUIPO DIRECTIVO DEL VICERRECTORADO</t>
  </si>
  <si>
    <t>1.3  GASTO DE DESPLAZAMIENTO POR  REUNIONES  MULTICAMPUS DEL EQUIPO DE VICERRECTORADO ASI COMO CON  INSTITUCIONES Y ENTIDADES AJENAS A LA UMH EN EL MARCO DE COLABORACIONES DE CULTURA Y EXTENSIÓN UNIVERSITARIA, ASISTENCIAS A JURADOS Y COMITÉS.</t>
  </si>
  <si>
    <t>APORTACIÓN ANUAL A LA FUNDACIÓN UNIVERSITARIA DE INVESTIGACIÓN ARQUEOLÓGICA LA ALCUDIA</t>
  </si>
  <si>
    <t>DESARROLLO DE ACTIVIDADES INHERENTES A LA INVESTIGACIÓN ARQUOLOGICA Y DIFUSIÓN DEL PATRIMONIO</t>
  </si>
  <si>
    <t>1000 42301 48200</t>
  </si>
  <si>
    <t>META 11.4</t>
  </si>
  <si>
    <t>Nº ACTIVIDADES</t>
  </si>
  <si>
    <t>100042301__48200</t>
  </si>
  <si>
    <t>APORTACIÓN FUNDACIÓN UNIVERSITARIA DE INVESTIGACIÓN ARQUEOLÓGICA LA ALCUDIA</t>
  </si>
  <si>
    <t>TAREAS DE MEDIACIÓN E INVESTIGACIÓN DE PROTOCOLOS CASA/CASAPT</t>
  </si>
  <si>
    <t>Facturación por la gestión de los procesos de mediación e investigación</t>
  </si>
  <si>
    <t>1000 42303 22609</t>
  </si>
  <si>
    <t>Nº MEDIACIONES/INVESTIGACIONES</t>
  </si>
  <si>
    <t>100042303__22609</t>
  </si>
  <si>
    <t>Becas Santander Estamos Contigo</t>
  </si>
  <si>
    <t>Ayudas directas a atención psicológica externa tras análisis previo de la Unidad de Asesoramiento Psicológico</t>
  </si>
  <si>
    <t>1000-426-00-50-48192</t>
  </si>
  <si>
    <t>Número de solicitudes</t>
  </si>
  <si>
    <t>Pertinencia de seguir con el Programa si sigue apoyando el santander o valorar cuantía a consignar con fondos propios</t>
  </si>
  <si>
    <t>1000 426.00.50 48192</t>
  </si>
  <si>
    <t>BECAS SANTANDER ESTAMOS CONTIGO</t>
  </si>
  <si>
    <t>1001</t>
  </si>
  <si>
    <t>GASTOS FUNCIONAMIENTO OFICINA CULTURA, IGUALDAD Y DIVERSIDAD</t>
  </si>
  <si>
    <t>1,1 GASTOS DE TELÉFONO, CORREOS, COSTE DE IMPRESIÓN</t>
  </si>
  <si>
    <t>1001-1220-24900</t>
  </si>
  <si>
    <t>Metas 5,1, 5.2, 5.5, 5.b y 5.c</t>
  </si>
  <si>
    <t>10011220___24900</t>
  </si>
  <si>
    <t>GASTOS DE FUNCIONAMIENTO DE LA OFICINA DE CULTURA, IGUALDAD Y DIVERSIDAD</t>
  </si>
  <si>
    <t>1002</t>
  </si>
  <si>
    <t>Consolidar las actividades de cultura según  las  líneas estratégicas de la UMH</t>
  </si>
  <si>
    <t>1.1. Exposiciones (SalaTabala, sala negra, Espai Anul·lar, Sala Gris, Espacios ECO Elche, Orihuela, Sant Joan), transportes, contratos, caterings, publicaciones, publicidad, mediación Culturalab etc.)</t>
  </si>
  <si>
    <t>1002_4230_22880</t>
  </si>
  <si>
    <t>nº exposiciones</t>
  </si>
  <si>
    <t>incluida nit de l'art</t>
  </si>
  <si>
    <t>10024230___22880</t>
  </si>
  <si>
    <t>ACTIVIDADES DE CULTURA</t>
  </si>
  <si>
    <t>Desarrollar Acciones Especiales de Cultura y Extensión Universitaria</t>
  </si>
  <si>
    <t>2.1. Programa UMH-Sociedad (Vivarium)</t>
  </si>
  <si>
    <t>nº asistentes</t>
  </si>
  <si>
    <t>nuevo</t>
  </si>
  <si>
    <t>Consolidar el programa de Becas de Cultura y Extensión Universitaria, y atender las  líneas estratégicas UMH</t>
  </si>
  <si>
    <t>3.1. Beca Mordida (en colab. Con CIEC)</t>
  </si>
  <si>
    <t>1002_4230_48103</t>
  </si>
  <si>
    <t>nº de becas</t>
  </si>
  <si>
    <t>10024230___48103</t>
  </si>
  <si>
    <t>BECAS DE CULTURA</t>
  </si>
  <si>
    <t>Consolidar el programa de Premios de Cultura y Extensión Universitaria, y atender las  líneas estratégicas UMH</t>
  </si>
  <si>
    <t>4.1. Premio Atzavares de Literatura</t>
  </si>
  <si>
    <t>1002_4230_48300</t>
  </si>
  <si>
    <t>nº premios</t>
  </si>
  <si>
    <t>modifciar el PES. aumentar para motivar, se incluirá en la 1004un premio especial en valencià</t>
  </si>
  <si>
    <t>10024230___48300</t>
  </si>
  <si>
    <t>PREMIOS DE CULTURA</t>
  </si>
  <si>
    <t>Desarrollar Acciones para adquisición de obra para ir aumentando el patrimonio de la UMH</t>
  </si>
  <si>
    <t>6.1 Adquisición de obra</t>
  </si>
  <si>
    <t>1002_4230_62301</t>
  </si>
  <si>
    <t>nº adquisiciones</t>
  </si>
  <si>
    <t>el año próximo no se realiza</t>
  </si>
  <si>
    <t>10024230___62301</t>
  </si>
  <si>
    <t>INVERSIONES EN ADQUISICIÓN DE OBRA</t>
  </si>
  <si>
    <t>Dotar de infraestructuras específicasde cultura d el nuevo edificio Valona y Mascarat</t>
  </si>
  <si>
    <t>1002_42301_22880</t>
  </si>
  <si>
    <t>se ejecutará antes de 31/12/24</t>
  </si>
  <si>
    <t>100242301__22880</t>
  </si>
  <si>
    <t>DOTACIÓN EXTRAORDINARIA PARA ACCIONES DE PROMOCIÓN CULTURAL NUEVOS EDIFICIOS</t>
  </si>
  <si>
    <t>1003</t>
  </si>
  <si>
    <t>CONTINUACIÓN PROGRAMA  "ACTIVATE CON SABIEX - fisiogym"</t>
  </si>
  <si>
    <t>1,1 Pago monitores</t>
  </si>
  <si>
    <t>1003_42301_22880</t>
  </si>
  <si>
    <t>Nº ALUMNOS INSCRITOS</t>
  </si>
  <si>
    <t>QUE  REALICEN EL TALLER  MÁS DE 20 ALUMNOS</t>
  </si>
  <si>
    <t>REALIZADO POR 25 ALUMNOS</t>
  </si>
  <si>
    <t>QUE  REALICEN EL TALLER  MÁS DE 30 ALUMNOS</t>
  </si>
  <si>
    <t>100342301__22880</t>
  </si>
  <si>
    <t>SABIEX</t>
  </si>
  <si>
    <t>ACTIVIDADES INTERUNIVERSITARIAS: RED UNIVERSIDADES VALENCIANAS XPUM-CV-XARXA VIVES UNIVERSITATS PER A MAJORS</t>
  </si>
  <si>
    <t xml:space="preserve">2.1 Colaboración actividades   </t>
  </si>
  <si>
    <t>REALIZACIÓN DE LA ACTIVIDAD</t>
  </si>
  <si>
    <t>REALIZAR LA ACTIVIDAD: TROBADA FORUM DE LA XARXA VIVES DE  PROGRAMES SÈNIORS (mayo 2023)</t>
  </si>
  <si>
    <t>TALLER LECTURA</t>
  </si>
  <si>
    <t>5,1 Pago profesor realización actividad</t>
  </si>
  <si>
    <t>QUE  REALICEN EL TALLER  AL MENOS  10 ALUMNOS</t>
  </si>
  <si>
    <t>REALIZADO POR 15 ALUMNOS</t>
  </si>
  <si>
    <t>QUE  REALICEN EL TALLER  AL MENOS  15 ALUMNOS</t>
  </si>
  <si>
    <t xml:space="preserve"> TALLER HH SOCIALES PARA LAS ARTES ESCÉNICAS </t>
  </si>
  <si>
    <t>6,1 Pago profesor realización actividad</t>
  </si>
  <si>
    <t xml:space="preserve"> PROGRAMA  "NEUROPREVENT"</t>
  </si>
  <si>
    <t>7,1 Pago monitores evaluación neuropsicológica</t>
  </si>
  <si>
    <t xml:space="preserve">Nº DE EVALUACIONES </t>
  </si>
  <si>
    <t xml:space="preserve">QUE SE REALICEN AL MENOS  50 EVALUACIONES </t>
  </si>
  <si>
    <t xml:space="preserve">REALIZADAS  50 EVALUACIONES </t>
  </si>
  <si>
    <t xml:space="preserve">LLEGAR A 100 PERSONAS ENTRE PRIMERAS Y SEGUIMIENTO </t>
  </si>
  <si>
    <t xml:space="preserve"> TALLER RADIO </t>
  </si>
  <si>
    <t>UN PROGRAMA DE RADIO AL MES</t>
  </si>
  <si>
    <t>Este año se implanta este taller</t>
  </si>
  <si>
    <t>Las Aulas Universitarias de la Experiencia son un proyecto educativo dedicado a potenciar la cultura a través de un programa de estudios inmerso en el ambiente universitario y dirigido a personas mayores de 55 años. Se desarrolla en 6 sedes: ALTEA,  BENIDORM, EL CAMPELLO, IBI, ELCHE, ORIHUELA</t>
  </si>
  <si>
    <t>PAGO PROFESORES</t>
  </si>
  <si>
    <t>1003-4230-22880</t>
  </si>
  <si>
    <t>Consellería y Ayuntamientos y Matriculas</t>
  </si>
  <si>
    <t>nº de cursos y seminarios</t>
  </si>
  <si>
    <t>7 cursos de 7 asignaturas cada uno de ellos y 5 seminarios</t>
  </si>
  <si>
    <t>7 cursos de 7 asignaturas cada uno de ellos  y 5 seminarios</t>
  </si>
  <si>
    <t>50 asignaturas entre 6 sedes; 5 seminarios en cada una de las sedes</t>
  </si>
  <si>
    <t>Se incluye el pago a los coordinadores de cada sede</t>
  </si>
  <si>
    <t>10034230___22880</t>
  </si>
  <si>
    <t>ACTIVIDADES AUNEX</t>
  </si>
  <si>
    <t>1004</t>
  </si>
  <si>
    <t>Dinamitzar l'ús del valencià entre el PAS-PDI</t>
  </si>
  <si>
    <t>2,1 Curs de traducció automàtica i altres temàtiques en valencià</t>
  </si>
  <si>
    <t>1004-42301-22800</t>
  </si>
  <si>
    <t>no</t>
  </si>
  <si>
    <t>nombre de participants</t>
  </si>
  <si>
    <t>es faran al febrer 2025 cursos d'hivern</t>
  </si>
  <si>
    <t>100442301__22800</t>
  </si>
  <si>
    <t>ACTIVIDADES DE PROMOCIÓN DEL VALENCIÀ</t>
  </si>
  <si>
    <t>Dinamitzar la programació de cinema en valencià</t>
  </si>
  <si>
    <t>3,1 Sessions cinema infantil</t>
  </si>
  <si>
    <t>la fra de manteniment s'apuja</t>
  </si>
  <si>
    <t>3,2 Sessions cinema en valencià cine Odeon</t>
  </si>
  <si>
    <t>3,3 Sessions cinema en valencià a la fresca</t>
  </si>
  <si>
    <t>no s'ha fet enguany perquè l'ajuntament no ha donat el permís</t>
  </si>
  <si>
    <t>Dinamitzar la visibilitat dels grups  joves de música en valencià</t>
  </si>
  <si>
    <t>4,1  Mostra de música en valencià</t>
  </si>
  <si>
    <t>4,2 Concert/taller de benvinguda</t>
  </si>
  <si>
    <t>voldríem portar algun grup amb un major caitxet</t>
  </si>
  <si>
    <t>Col·laboració amb diferents entitats cíviques per la normalització de l'ús del valencià</t>
  </si>
  <si>
    <t>5,1 Celebració premi Sambori a la UMH</t>
  </si>
  <si>
    <t>5,2 Xarxa Alcover de Teatre</t>
  </si>
  <si>
    <t>participació</t>
  </si>
  <si>
    <t>5,3 Publicitat Revista FESTIU</t>
  </si>
  <si>
    <t>nombre de revistes</t>
  </si>
  <si>
    <t>no es fa en paper</t>
  </si>
  <si>
    <t>5,4 Escola Valenciana - Trobada d'escoles en valencià</t>
  </si>
  <si>
    <t>el rocòdrom s'ha apujat</t>
  </si>
  <si>
    <t>5,5 5 Univ púb val - jornada socioling Alcoi</t>
  </si>
  <si>
    <t>5,6 Assoc Cívica El Tempir - Recuperació de la cultura popular</t>
  </si>
  <si>
    <t>5,7 Lliga de debat IES - Xarxa Vives</t>
  </si>
  <si>
    <t>per primera vegada hem pagat integrants de l'equip de jutges</t>
  </si>
  <si>
    <t>5,8 Lliga de debat Univ - Xarxa Vives</t>
  </si>
  <si>
    <t>5,9 Coneix la Lliga debat (benvinguda)</t>
  </si>
  <si>
    <t>farem un taller de 3h dins de les activ de benvinguda</t>
  </si>
  <si>
    <t>5,10 Assoc Cívica El Tempir - Scrabble i altres accions x a IES</t>
  </si>
  <si>
    <t>la Fumh no ens han cobrat l'espai ni les despeses</t>
  </si>
  <si>
    <t>5,11 Biennal de teatre Xarxa Vives</t>
  </si>
  <si>
    <t>5,12 Realització de taller de teatre en valencià</t>
  </si>
  <si>
    <t>1004-42301-22801</t>
  </si>
  <si>
    <t>Normalitzar el valencià en usos habituals</t>
  </si>
  <si>
    <t>1,1 Pla de conversa a l'esmorzar</t>
  </si>
  <si>
    <t>1004-42301-24900</t>
  </si>
  <si>
    <t>ofrecer desayuno sencillo</t>
  </si>
  <si>
    <t>1,2 Manteniment del CAU (Centre d'autoaprenentatge)/Cercle de lectura</t>
  </si>
  <si>
    <t>Beques, ajuts, subvencions Cap IV</t>
  </si>
  <si>
    <t>6,1 Ajuts Tesis-TFG-TFM en valencià</t>
  </si>
  <si>
    <t>1004-4230-48103</t>
  </si>
  <si>
    <t>nombre de beques</t>
  </si>
  <si>
    <t>10044230___48103</t>
  </si>
  <si>
    <t>BECAS ESTUDIANTES EN VALENCIÀ</t>
  </si>
  <si>
    <t>6,2 Conveni Xarxa Vives per a la realització de la Lliga de debat de Secundària i Batxillerat</t>
  </si>
  <si>
    <t>nombre de col·laboracions</t>
  </si>
  <si>
    <t>6,3 Conveni Fundació Sambori per la realització del Premi de literatura universitària Sambori</t>
  </si>
  <si>
    <t>6,4 Premi Atzavares al millor relat en valencià</t>
  </si>
  <si>
    <t>nuevo, incluirlo en el PES</t>
  </si>
  <si>
    <t>6,5 Concurso de memes en valencià</t>
  </si>
  <si>
    <t>1005</t>
  </si>
  <si>
    <t>Convenio GV Fomento Actividades Perspectiva de Género de forma transversal</t>
  </si>
  <si>
    <t>Convenio GV Fomento Actividades perspectiva de género</t>
  </si>
  <si>
    <t>1005 42601 22800</t>
  </si>
  <si>
    <t>GVA</t>
  </si>
  <si>
    <t>Acciones/actividades a realizar</t>
  </si>
  <si>
    <t xml:space="preserve">Acciones a realizar de acuerdo a  lo que se convenie  </t>
  </si>
  <si>
    <t>Todavía pendiente firma Convenio 2024</t>
  </si>
  <si>
    <t>100542601__22800</t>
  </si>
  <si>
    <t>CONVENIO GV FOMENTO ACTIVIDADES EN MATERIA DE PERSPECTIVA DE GÉNERO</t>
  </si>
  <si>
    <t>IMPLANTACIÓN PLAN DE IGUALDAD</t>
  </si>
  <si>
    <t>Eje I: La promoción de una cultura de igualdad de trato y oportunidades.
Eje II: Docencia, Investigación y Transferencia del conocimiento.
Eje III: Igualdad en el trabajo: acceso, promoción, formación y retribuciones
Eje IV: Condiciones de trabajo y conciliación corresponsable
Eje V: Infrarrepresentación femenina y participación equilibrada en los órganos de gobierno y representación.
Eje VI: Salud laboral, rechazo al acoso en cualquiera de sus formas, atendiendo a las particularidades del acoso sexual y/o por razón de sexo, y a la violencia machista.</t>
  </si>
  <si>
    <t>1005 42602 22608</t>
  </si>
  <si>
    <t>MARCADOS EN CADA UNA DE LAS ACCIONES DEL II Plan de Iguladad UMH</t>
  </si>
  <si>
    <t>Promover una cultura de equidad e igualdad de oportunidades entre mujeres y hombres</t>
  </si>
  <si>
    <t>100542602__22608</t>
  </si>
  <si>
    <t>DESARROLLO DEL PLAN DE IGUALDAD ENTRE MUJERES Y HOMBRES DE LA UMH</t>
  </si>
  <si>
    <t>PREMIOS PLAN DE IGUALDAD ENTRE MUJERES Y HOMBRES UMH</t>
  </si>
  <si>
    <t>1005 42602 48300</t>
  </si>
  <si>
    <t>PREMIOS</t>
  </si>
  <si>
    <t>SE CONVOCARA EN SEPTIEMBRE</t>
  </si>
  <si>
    <t>100542602__48300</t>
  </si>
  <si>
    <t>ACTIVIDADES DE FORMACIÓN Y PROMOCIÓN EN MATERIA DE IGUALDAD Y DIVERSIDAD</t>
  </si>
  <si>
    <t>FORMACIÓN EN IGUALDAD DE GÉNERO</t>
  </si>
  <si>
    <t>1005 42603 22880</t>
  </si>
  <si>
    <t>Nº CURSOS</t>
  </si>
  <si>
    <t>3 REALIZADOS</t>
  </si>
  <si>
    <t>100542603__22880</t>
  </si>
  <si>
    <t>1006</t>
  </si>
  <si>
    <t>GASTOS FUNCIONAMIENTO OFICINA</t>
  </si>
  <si>
    <t>1006-1220-24900</t>
  </si>
  <si>
    <t>10061220___24900</t>
  </si>
  <si>
    <t>GASTOS DE FUNCIONAMIENTO DE OFICINA DE LLENGÜES</t>
  </si>
  <si>
    <t>1008</t>
  </si>
  <si>
    <t>Convenio GV Fomento Actividades en materia de igualdad</t>
  </si>
  <si>
    <t>Convenio GV Fomento Actividades en materia de igualdad en la diversidad</t>
  </si>
  <si>
    <t>1008 42612 22800</t>
  </si>
  <si>
    <t>100842612__22800</t>
  </si>
  <si>
    <t>CONVENIO GV FOMENTO ACTIVIDADES EN MATERIA DE IGUALDAD EN LA DIVERSIDAD</t>
  </si>
  <si>
    <t>1009</t>
  </si>
  <si>
    <t>BECAS ESTUDIANTES CON DISCAPACIDAD Y ESTUDIANTE COLABORADOR</t>
  </si>
  <si>
    <t>Realización convocatoria especial de becas para estudiantado discapacidad y bolsa de estudiantado colaborador para la integración de personas con discapacidad.</t>
  </si>
  <si>
    <t>1009 4260 48103</t>
  </si>
  <si>
    <t>Nº BECAS</t>
  </si>
  <si>
    <t>EN PROCESO</t>
  </si>
  <si>
    <t>10094260___48103</t>
  </si>
  <si>
    <t>BECAS DE ESTUDIANTES CON DISCAPACIDAD Y ESTUDIANTE COLABORADOR</t>
  </si>
  <si>
    <t>ACCIONES DE ATENCIÓN A LA DISCAPACIDAD</t>
  </si>
  <si>
    <t>Facilitar la inclusión de los estudiantes con discapacidad en la UMH y desarrollo de actividades de sensibilización.</t>
  </si>
  <si>
    <t>1009 42602 22608</t>
  </si>
  <si>
    <t>100942602__22608</t>
  </si>
  <si>
    <t>ATRACCIÓN DE NUEVOS ESTUDIANTES DE POSGRADO EN UNIVERSIDADES IBEROAMERICANAS</t>
  </si>
  <si>
    <t>2.1. Desarrollo Programa Piloto Espejo Iberoamérica. Detalles en Resolución C.G. 27/06/18</t>
  </si>
  <si>
    <t>1100 1310 22709</t>
  </si>
  <si>
    <t xml:space="preserve">Visitas promocionales realizadas y reuniones mantenidas con responsables académicos y de movilidad de universidades iberoamericanas. </t>
  </si>
  <si>
    <t>Ingresos por 40 matrículas de Master UMH y por varios programas Study Abroad</t>
  </si>
  <si>
    <t>Ingresos por 38 matrículas de Master UMH y por 3 programas Study Abroad</t>
  </si>
  <si>
    <t>Ingresos por 45 matrículas de Master UMH y por varios programas Study Abroad</t>
  </si>
  <si>
    <t>11001310___22709</t>
  </si>
  <si>
    <t>ACCIONES ESPECIFICAS: IMPLANTACIÓN DE ESTUDIOS DE POSGRADO EN LATINOAMERICA (PROGRAMA ESPEJO IBEROAMÉRICA)</t>
  </si>
  <si>
    <t>REAFIRMAR E INCREMENTAR LA PROYECCIÓN INTERNACIONAL DE LA UMH</t>
  </si>
  <si>
    <t>1.1 Acciones especiales de impulso a la internacionalización</t>
  </si>
  <si>
    <t>1100 13104 22800</t>
  </si>
  <si>
    <t>Asistencia a reuniones CICUE, EAIE, NAFSA… viajes de promoción internacional. Acciones enfocadas a mejorar la posición de la UMH en rankings internacionales</t>
  </si>
  <si>
    <t>100% de reuniones convocadas a las que se ha asistido. Dos viajes anuales de promoción realizados.</t>
  </si>
  <si>
    <t>100% de reuniones convocadas a las que se ha asistido. Cinco viajes anuales de promoción realizados.</t>
  </si>
  <si>
    <t>100% de reuniones convocadas a las que se ha asistido. Cuatro viajes anuales de promoción realizados.</t>
  </si>
  <si>
    <t>110013104__22800</t>
  </si>
  <si>
    <t>ACCIONES ESPECIALES DE IMPULSO A LA INTERNACIONALIZACIÓN</t>
  </si>
  <si>
    <t xml:space="preserve">3.1 Ayudas comedor estudiantes escuela de Nemba </t>
  </si>
  <si>
    <t>1100 13105 48100</t>
  </si>
  <si>
    <t>OBJETIVO 2: PONER FIN AL HAMBRE</t>
  </si>
  <si>
    <t>número de personas que han recibido una comida al día en la escuela.</t>
  </si>
  <si>
    <t>Ayudas trasferidas. Establecido el sistema de alimentación de los estudiantes.</t>
  </si>
  <si>
    <t xml:space="preserve"> Garantizar una manutención digna diaria a 500 niños ruandeses que les permita tener una igualdad de oportunidades en la edución primaria.</t>
  </si>
  <si>
    <t>110013105__48100</t>
  </si>
  <si>
    <t>AYUDAS COMEDOR ESTUDIANTES ESCUELA DE NEMBA</t>
  </si>
  <si>
    <t xml:space="preserve">1.8 Acreditación exámenes ACLES </t>
  </si>
  <si>
    <t>1100 13107 22607</t>
  </si>
  <si>
    <t>Acreditación UMH para la realización de exámenes ACLES</t>
  </si>
  <si>
    <t>110013107__22607</t>
  </si>
  <si>
    <t>ACREDITACIÓN EXÁMENES ACLES</t>
  </si>
  <si>
    <t>1.5 Becas Doctorado Colegio Tordesillas</t>
  </si>
  <si>
    <t>1100 13110 48100</t>
  </si>
  <si>
    <t>Becas para Doctorandos y PDI Colegio Doctorado Tordesillas</t>
  </si>
  <si>
    <t xml:space="preserve">Este importe se va a destinar a la partida de becas de movilidad para dobles titulaciones del Sº RRII </t>
  </si>
  <si>
    <t>1.3 Acciones especiales de impulso al postgrado internacional Master (Fundación Carolina, AECID)</t>
  </si>
  <si>
    <t>1100 13110 48163</t>
  </si>
  <si>
    <t>Oferta de 3 plazas de Master y 1 de Doctorado</t>
  </si>
  <si>
    <t>Incorporación de 3 estudiantes de Master y 1 de Doctorado para cubrir el 100% de la oferta conveniada</t>
  </si>
  <si>
    <t>La Fundación Carolina ha comunicado la presencia de 1 estudiante de Master y 1 de Doctorado</t>
  </si>
  <si>
    <t>100% de la oferta de plazas cubiertas.</t>
  </si>
  <si>
    <t>110013110__48163</t>
  </si>
  <si>
    <t>ACCIONES ESPECIALES DE IMPULSO AL POSGRADO INTERNACIONAL MÁSTER (COLABORACIÓN FUNDACIÓN CAROLINA, AECID)</t>
  </si>
  <si>
    <t>1.2 Acciones de mejora de la estrategia de internacionalización de Centros y Facultades</t>
  </si>
  <si>
    <t>1100 13110 48404</t>
  </si>
  <si>
    <t xml:space="preserve">Promoción internacional de la UMH e incremento de la movilidad internacional de estudiantado, PTGAS y PDI a través de sus Facultades, Institutos y Escuelas. </t>
  </si>
  <si>
    <t>Participación del PDI extranjero en los estudios UMH, presencia de la UMH en redes internacionales de ámbito académico y establecimiento de una oferta académica a nivel internacional.</t>
  </si>
  <si>
    <t>Participación del 95% de los Centros UMH en la convocatoria AIEFI 2024</t>
  </si>
  <si>
    <t>Participación del 100% de los Centros UMH en la convocatoria AIEFI 2025</t>
  </si>
  <si>
    <t>110013110__48404</t>
  </si>
  <si>
    <t>ACCIONES DE MEJORA DE LA ESTRATEGIA DE INTERNACIONALIZACIÓN DE CENTROS Y FACULTADES</t>
  </si>
  <si>
    <t>541</t>
  </si>
  <si>
    <t>1.6 Becas para proyectos de investigación internacionales</t>
  </si>
  <si>
    <t>1100 13111 48100</t>
  </si>
  <si>
    <t>Desarrollo de 2 Proyectos pilotos USP + UMH</t>
  </si>
  <si>
    <t xml:space="preserve">Conceder 2 proyectos piloto en diversas áreas para la colaboración entre grupos de investigación del estado de Sao Paulo y de la UMH. </t>
  </si>
  <si>
    <t>Conceder 2 proyectos piloto en diversas áreas para la colaboración entre grupos de investigación del estado de Sao Paulo y de la UMH.</t>
  </si>
  <si>
    <t>110013111__48100</t>
  </si>
  <si>
    <t>PROYECTOS INTERNACIONALES INVESTIGACIÓN PROGRAMA SPRINT CON BRASIL</t>
  </si>
  <si>
    <t>1.6.1 Becas para proyectos de investigación internacionales. Parte plurianual de la RR 00738/2023 (Código de subvención 11-131-4-2023-0094)</t>
  </si>
  <si>
    <t>detallado en la línea de arriba</t>
  </si>
  <si>
    <t>20.000 ejercicio corriente 6.000 para 2025 y 14.000 2026 (se ha indicado ficha plurianualidad).</t>
  </si>
  <si>
    <t>3,4 Pago de la Seguridad Social de  familias vulnerables en el Sector de Nemba del Distrito de Gakenke en Ruanda</t>
  </si>
  <si>
    <t>1100 1340 49000</t>
  </si>
  <si>
    <t>Nº de familias vulnerables a las que se les ha cubierto el 100% de la mutualidad ruandesa de salud en el Sector de Nemba en Ruanda.</t>
  </si>
  <si>
    <t>Convenio en proceso de firma</t>
  </si>
  <si>
    <t>11001340___49000</t>
  </si>
  <si>
    <t>ACTIVIDADES DE COOPERACIÓN INTERNACIONAL AL DESARROLLO Y AYUDA HUMANITARIA EN RUANDA</t>
  </si>
  <si>
    <t>3.2 Impulso de Proyectos de inversión en Cooperación al Desarrollo: sede UMH - Ruanda. Línea educativa</t>
  </si>
  <si>
    <t>1100 1340 79000</t>
  </si>
  <si>
    <t>Nº de entidades educativas que cuentan con recursos financieros</t>
  </si>
  <si>
    <t>En el 2024 se dedicó todo el importe de esta partida a unas obras en la escuela de Apeki Tumba. En el 2025 con el mismo importe concedido el año pasado se pretende atender necesidades de tres entidades 2 del ámbito educativo y una del ámbito sanitario.</t>
  </si>
  <si>
    <t>11001340___79000</t>
  </si>
  <si>
    <t>IMPULSO DE PROYECTOS DE INVERSIÓN EN COOPERACIÓN AL DESARROLLO: SEDE UMH-RUANDA</t>
  </si>
  <si>
    <t>3.3 Impulso de Proyectos de inversión en Cooperación al Desarrollo: sede UMH - Ruanda. Línea sanitaria.</t>
  </si>
  <si>
    <t>Nº de entidades sanitarias que cuentan con recursos financieros</t>
  </si>
  <si>
    <t>3.8 Acciones de promoción internacional solidaria ODS estudiantes UMH + Alumni</t>
  </si>
  <si>
    <t>1100 13403 48300</t>
  </si>
  <si>
    <t>nº de premios concedidos</t>
  </si>
  <si>
    <t>Convocatoria publicada en proceso de adjudicación</t>
  </si>
  <si>
    <t>110013403__48300</t>
  </si>
  <si>
    <t>ACCIONES DE PROMOCIÓN SOLIDARIA ODS (ESTUDIANTES Y ALUMNI UMH)</t>
  </si>
  <si>
    <t>3.7 Ayuda solidaria convenio Ayto Elche y ONG Reporterosmsin Fronteras</t>
  </si>
  <si>
    <t>1100 13404 20200</t>
  </si>
  <si>
    <t>nº de periodistas  acogidos</t>
  </si>
  <si>
    <t>110013404__20200</t>
  </si>
  <si>
    <t>PROGRAMA SOLIDARIO: ESPACIO SEGURO PARA LA LIBERTAD DE PRENSA EN LA UMH</t>
  </si>
  <si>
    <t>3.9 Programa Agenda UMH 2030 ODS</t>
  </si>
  <si>
    <t>1100-32511-22609</t>
  </si>
  <si>
    <t>Partida presupuestaria 2024 recibida de la GV sin garantía de que haya ingresos en el 2025</t>
  </si>
  <si>
    <t>1101</t>
  </si>
  <si>
    <t>Ayudas complementarias para completar becas  destinadas a la actividad de movilidad de estudiantes por estudios del programa Erasmus+  pertenecientes a instituciones públicas de Educación Superior de la Comunitat Valenciana.</t>
  </si>
  <si>
    <t>Ayudas  a estudiantes Erasmus procedente de la Consellería de Innovación, Universidades,Ciencia y Sociedad Digital (GV)</t>
  </si>
  <si>
    <t>1101  1310  48161</t>
  </si>
  <si>
    <t>Número de estudiantes con plaza Erasmus que participan en la convocatoria</t>
  </si>
  <si>
    <t>el importe de las becas ha subido por lo que se preve un aumento de la cuantía que recibirá la UMH para las ayudas GVA</t>
  </si>
  <si>
    <t>11011310___48161</t>
  </si>
  <si>
    <t>AYUDAS A ESTUDIANTES: PROGRAMA ERASMUS (GENERALITAT VALENCIANA)</t>
  </si>
  <si>
    <t>Programa de Becas UMH para fomentar la participación de estudiantes para realizar una estancia académica en el marco de un Doble Doctorado Internacional/Cotutela Internacional y en el marco de un programa de doble máster internacional en universidades socias</t>
  </si>
  <si>
    <t xml:space="preserve">Ayudas a la movilidad de estudiantes-dobles titulaciones </t>
  </si>
  <si>
    <t>1101  1310  48168</t>
  </si>
  <si>
    <t>Número de estudiantes outgoing que solicitan ayuda de dobles títulos</t>
  </si>
  <si>
    <t>El incremento de esta acción se debe a que la partida del VDO ""becas para doctorandos y PDI colegio doctorado tordesillas" se da de baja y se pasa al servicio.</t>
  </si>
  <si>
    <t>11011310___48168</t>
  </si>
  <si>
    <t>AYUDAS ESTUDIANTES OUTGOING UMH (DOBLES TITULACIONES)</t>
  </si>
  <si>
    <t>Fomentar la participación de los estudiantes, personal docente y no docente de la UMH en el marco del Programa Erasmus+ con terceros países no asociados al Programa.</t>
  </si>
  <si>
    <t>Ayuda para a la movilidad Internacional ERASMUS con terceros países no aociados al Programa. KA171 (SEPIE)</t>
  </si>
  <si>
    <t>1101  1310  48169</t>
  </si>
  <si>
    <t>Número de PDI/PTGAS y Estudiantado que participa</t>
  </si>
  <si>
    <t xml:space="preserve">El importe presupuestado para esta acción de movilidad se corresponde a la financiación del SEPIE dentro del  Proyecto 2024-1-ES01-KA171-HED-000212357 (16.513,20€ en 2025 y 24.769,80€ en 2026). </t>
  </si>
  <si>
    <t>11011310___48169</t>
  </si>
  <si>
    <t>AYUDAS PARA LA MOVILIDAD INTERNACIONAL ERASMUS CON PAÍSES ASOCIADOS (SEPIE)</t>
  </si>
  <si>
    <t xml:space="preserve">Fomentar la participación de los estudiantes, personal docente y no docente de la UMH en el marco del Programa Erasmus+ con países asociados. </t>
  </si>
  <si>
    <t>Ayuda para a la movilidad Internacional ERASMUS con Países Asociados KA171 (SEPIE), Parte plurianual. Para PDI/PTGAS:Código de subvención: 11-131-4-2024-0129-S y para el estudiantado: codigo de subvención: 11-131-4-2024-0130-S</t>
  </si>
  <si>
    <t>El importe presupuestado para esta acción de movilidad se corresponde a la financiación del SEPIE dentro del  Proyecto Erasmus+ 2023-1-ES01-KA171-HED-000131574 (38.244€)</t>
  </si>
  <si>
    <t>Fomentar la participación de los estudiantes de la UMH  en el Programa Erasmus + en su modalidad de Practicas, para realizar un periodo de prácticas en cualquier tipo de organización, pública o privada ubicada en cualquiera de los países del programa (UE)</t>
  </si>
  <si>
    <t>Ayudas  a la movilidad internacional para estudiantes-Programa Erasmus modalidad de Prácticas (Subvención Externa SEPIE)</t>
  </si>
  <si>
    <t>1101  1310  48171</t>
  </si>
  <si>
    <t>Porcentaje de estudiantes con prácticas Erasmus+ con ayuda UE asignada</t>
  </si>
  <si>
    <t>Para esta línea de actuación solicitamos el importe de 52.493€, de los cuales se tiene prevista la ejecución de 32.493€ en el ejercicio 2025 y 20.000€ en el ejercicio 2026, (se ha indicado en la ficha 8 de plurianualidad): Proyecto Erasmus+ 2024-1-ES01-KA131-HED-000203864</t>
  </si>
  <si>
    <t>11011310___48171</t>
  </si>
  <si>
    <t>AYUDAS ORGANIZACIÓN A LA MOVILIDAD ESTUDIANTES EN PRÁCTICAS (SEPIE)</t>
  </si>
  <si>
    <t>Fomentar la participación de los estudiantes de la UMH  en el Programa Erasmus + en su modalidad de Practicas, para realizar un periodo de prácticas en cualquier tipo de organización, pública o privada ubicada en cualquiera de los países del programa (UE). Curso 2024/2025 (código de subvención:11‐131‐4‐2024‐0125‐S  )</t>
  </si>
  <si>
    <t>Ayudas  a la movilidad internacional para estudiantes-Programa Erasmus modalidad de Prácticas (Subvención Externa SEPIE). Parte plurianual. (código de subvención: 11‐
131‐4‐2024‐0125‐S)</t>
  </si>
  <si>
    <t xml:space="preserve">Este importe solicitado para el año 2025, es la parte plurianual de la  convocatoria de ayudas Erasmus- modalidad prácticas para el Curso 2024/2025, RR RR 01540/2024 por una cuantía total de 37.500€. (código de subvención: :11‐131‐4‐2024‐0125‐S ). </t>
  </si>
  <si>
    <t>Fomentar la participación del estudiantado de la UMH en el marco del Programa Erasmus +  para realizar un periodo de sus estudios en las universidades europeas conveniadas con la UMH</t>
  </si>
  <si>
    <t>Ayudas  a la movilidad internacional para estudiantes-Programa Erasmus con fines Estudios (Subvención Externa SEPIE)</t>
  </si>
  <si>
    <t>1101  1310  48173</t>
  </si>
  <si>
    <t>Porcentaje de estudiantes con estancia Erasmus+ con ayuda UE asignada</t>
  </si>
  <si>
    <t>Para esta línea de actuación solicitamos el importe de 789.995€, de los cuales se tiene prevista la ejecución de 621.000 en el ejercicio 2025 y 168.995 en el ejercicio 2026, (se ha indicado en la ficha 8 de plurianualidad): Proyecto Erasmus+ 2024-1-ES01-KA131-HED-000203864</t>
  </si>
  <si>
    <t>11011310___48173</t>
  </si>
  <si>
    <t>AYUDAS ESTUDIANTES ERASMUS FINES ESTUDIOS (SEPIE)</t>
  </si>
  <si>
    <t xml:space="preserve">Fomentar la participación del estudiantado de la UMH en el marco del Programa Erasmus +  para realizar un periodo de sus estudios en las universidades europeas conveniadas con la UMH, curso 2023-2024. Código de subvención: </t>
  </si>
  <si>
    <t>Ayudas  a la movilidad internacional para estudiantes-Programa Erasmus con fines Estudios (Subvención Externa SEPIE) curso 2023-2024. Parte Plurianual. (Código de subvención: 11-131-4-2023-0108)</t>
  </si>
  <si>
    <t xml:space="preserve">El importe presupuestado para esta acción de movilidad es de 136.000€, que se corresponde a la financiación del SEPIE dentro del  Proyecto Erasmus+ 2023-1-ES01-KA131-HED-000120454. Que es la parte plurianual de las  convocatoriarias: Dimensión Internacional, Programas Intensivos combinados y convocatoria de ayudas Erasmus. </t>
  </si>
  <si>
    <t>Incentivar la movilidad del profesorado y personal de la UMH para una mayor interrelación entre las universidades e instituciones de educación europeas, que permita ampliar y enriquecer su oferta lectiva, obtener formación y experiencia sobre buenas prácticas que contribuyan a mejorar las aptitudes requeridas en su actual puesto de trabajo, fomentar el intercambio de conocimientos y experiencias pedagógicas, y fortalecer el Espacio Europeo de Educación Superior.</t>
  </si>
  <si>
    <t>Ayudas para la movilidad internacional- Programa ERASMUS  estancias docentes y formativas  (Subvención Externa de SEPIE)</t>
  </si>
  <si>
    <t>1101  1310  48179</t>
  </si>
  <si>
    <t>Número de PDI/PTGAS que participan</t>
  </si>
  <si>
    <t>Para esta línea de actuación solicitamos el importe de 162.920€, de los cuales se tiene prevista la ejecución de 115.820 en el ejercicio 2025 y 47.100 en el ejercicio 2026, (se ha indicado en la ficha 8 de plurianualidad):Proyecto Erasmus+ 2023-1-ES01-KA131-HED-000120454 (68.820) y  del  Proyecto Erasmus+ 2024-1-ES01-KA131-HED-000203864 se tiene previsto ejecutar 47.000€ en el año 2025 y 47.100€ en el año 2026.</t>
  </si>
  <si>
    <t>11011310___48179</t>
  </si>
  <si>
    <t>AYUDAS MOVILIDAD PROGRAMA ERASMUS ESTANCIAS DOCENTES Y FORMATIVAS (SEPIE)</t>
  </si>
  <si>
    <t>Incentivar la movilidad del profesorado y personal de la UMH para una mayor interrelación entre las universidades e instituciones de educación europeas, que permita ampliar y enriquecer su oferta lectiva, obtener formación y experiencia sobre buenas prácticas que contribuyan a mejorar las aptitudes requeridas en su actual puesto de trabajo, fomentar el intercambio de conocimientos y experiencias pedagógicas, y fortalecer el Espacio Europeo de Educación Superior. Código subvención PDI:11-131-4-2024-0126-S ; código subvención PTGAS:11-131-4-2024-0127-S); Dimensión Internacional (Código subvención: 11-131-4-2024-0128-S</t>
  </si>
  <si>
    <t>Ayudas para la movilidad internacional- Programa ERASMUS  estancias docentes y formativas  (Subvención Externa de SEPIE). Parte Plurianual. Códigos de subvención; PDI:11-131-4-2024-0126-S ; código subvención PTGAS:11-131-4-2024-0127-S); Dimensión Internacional (Código subvención: 11-131-4-2024-0128-S</t>
  </si>
  <si>
    <t>Este importe solicitado para el año 2025, es la parte plurianual de la  convocatoria de las convocatorias Erasmus PDI y PTGAS  para el curso 2024/2025. Información indicada en la ficha VI las distintas convocatorias.</t>
  </si>
  <si>
    <t>Atender, orientar e informar a los estudiantes de intercambio en la UMH</t>
  </si>
  <si>
    <t>Atencion al estudiante Visitante</t>
  </si>
  <si>
    <t>1101  13103  22601</t>
  </si>
  <si>
    <t>Número de actuaciones a desarrollar dentro del Plan de trabajo de Atención al Estudiante</t>
  </si>
  <si>
    <t xml:space="preserve"> Se han realizado dos actuaciones, quedan pendiente realizar actividades en el primer trimestre del curso 2024-25, justo en el inicio de curso es donde se concentra la actividad. P.ej Welcome Day de 27 de septiembre</t>
  </si>
  <si>
    <t>110113103__22601</t>
  </si>
  <si>
    <t>ATENCIÓN AL ESTUDIANTE VISITANTE</t>
  </si>
  <si>
    <t>Apoyo organizativo relacionado con la ejecución de las actividades de movilidad dentro del programa Erasmus+ con países asociados.</t>
  </si>
  <si>
    <t>Organización de la Movilidad ERASMUS para terceros países no Asociados KA171 (SEPIE)</t>
  </si>
  <si>
    <t>1101  13105  22800</t>
  </si>
  <si>
    <t>Porcentaje de cumplimiento  del plan de trabajo</t>
  </si>
  <si>
    <t>A fecha de septiembre de 2024 se tiene previsto recibir una paarticipante incoming en el mes de noviembre de 2024 del programa Erasmus+ de terceros países no asociados al programa. No se ha gastado nada de lo presupuestado.  El importe solicitado para esta linea de actuación se corresponde  proyecto Erasmus  2023-1-ES01-KA171-HED-0000131574 (21.500)  y la ayuda concedida para el Proyecto 2024-1-ES01-KA171-HED-000212357 se ha presupuestado en la ficha 8 como importe plurianual.</t>
  </si>
  <si>
    <t>110113105__22800</t>
  </si>
  <si>
    <t>APOYO A LA ORGANIZACIÓN DE LA MOVILIDAD ERASMUS PARA PAÍSES ASOCIADOS (SEPIE)</t>
  </si>
  <si>
    <t>Gestionar las convocatorias de los programas de intercambio internacional Erasmus+ con terceros países no asociados al Programa</t>
  </si>
  <si>
    <t>Gestión de la movilidad internacional ERASMUS incoming con terceros países no asociados al Programa KA171 (SEPIE)</t>
  </si>
  <si>
    <t>1101  13107  22800</t>
  </si>
  <si>
    <t>Número de estudiantado, profesorado  y PTGAS de terceros países no asociados KA171 (incoming) a los que se les gestiona la movilidad según proyecto (número de convenio)</t>
  </si>
  <si>
    <t>El importe que se solicitó el año 2024 no se ha llegado a ejecutar porque las universidades socias no han seleccionado candidatos para venir a la UMH.  Se espera algún incoming para el mes de noviembre de 2024. El importe solicitado se corresponde al 60% del proyecto  Erasmus 2023-1-ES01-KA171-HED-0000131574 (70.000euros) y del Proyecto 2024-1-ES01-KA171-HED-000212357(20.000€) el 30% y el resto será plurianual indicado en la ficha 8,</t>
  </si>
  <si>
    <t>110113107__22800</t>
  </si>
  <si>
    <t>GESTIÓN DE LA MOVILIDAD INTERNACIONAL ERASMUS INCOMING CON PAÍSES ASOCIADOS (SEPIE)</t>
  </si>
  <si>
    <t>Apoyo organizativo relacionado con la ejecución de las actividades de movilidad dentro del programa Erasmus+</t>
  </si>
  <si>
    <t>Organización de la Movilidad Erasmus (SEPIE)</t>
  </si>
  <si>
    <t>1101  13108  2280</t>
  </si>
  <si>
    <t>El importe presupuestado para esta acción de movilidad es de 96.000€, que se corresponde a la financiación del SEPIE dentro del  Proyecto Erasmus+ 2023-1-ES01-KA131-HED-000120454 (20.000€) y del Proyecto Erasmus+ 2024-1-ES01-KA-131-HED-000203864, se tiene previsto ejecutar en el importe de 68.800€ en el ejercicio 2025 y 7.200€ en el ejercicio 2026. Se ha indicado en la ficha 8 de plurianualidad.</t>
  </si>
  <si>
    <t>110113108__22800</t>
  </si>
  <si>
    <t>ORGANIZACIÓN DE LA MOVILIDAD ERASMUS (SEPIE)</t>
  </si>
  <si>
    <t>Programa de Becas UMH para incentivar la movilidad de personal docente y no docente en instituciones/universidades europeas.</t>
  </si>
  <si>
    <t>Convocatoria de ayudas UMH para estancias docentes y formativas (Programa ERASMUS+)</t>
  </si>
  <si>
    <t>1101  13110  48174</t>
  </si>
  <si>
    <t>Porcentaje de PDI/PTGAS con beca 0 UE que reciban subvención por parte de la UMH (sólo candidatos elegibles)</t>
  </si>
  <si>
    <t>Esta convocado pendiente de resolución.</t>
  </si>
  <si>
    <t>110113110__48174</t>
  </si>
  <si>
    <t>CONVOCATORIA DE AYUDAS ESTANCIAS DOCENTES Y FORMATIVAS (PROGRAMA ERASMUS +)</t>
  </si>
  <si>
    <t>Acciones específicas de gestión del Servicio</t>
  </si>
  <si>
    <t>Participación en reuniones y foros sobre internacionalización universitaria y actividades de Cooperación al Desarrollo y Voluntariado.</t>
  </si>
  <si>
    <t>1101 12208 24900</t>
  </si>
  <si>
    <t>Número de foros/reuniones  en los que participamos</t>
  </si>
  <si>
    <t>Hasta la fecha, se han realizado 14 actuaciones. Pendiente participar en 3 eventos</t>
  </si>
  <si>
    <t>110112208__24900</t>
  </si>
  <si>
    <t>ACCIONES ESPECÍFICAS DE GESTIÓN DEL SERVICIO DE RELACIONES INTERNACIONALES Y DE COOPERACIÓN AL DESARROLLO Y VOLUNTARIADO</t>
  </si>
  <si>
    <t xml:space="preserve">Programa de Becas UMH para aumentar la proyección internacional de la Universidad Miguel Hernández de Elche mediante la internacionalización de su personal docente y personal de administración y servicios  y el establecimiento de vínculos con universidades e instituciones de educación superior extranjeras. </t>
  </si>
  <si>
    <t xml:space="preserve"> Programa propio de internacionalización (Programa DESTINO para PDI/PTGAS)</t>
  </si>
  <si>
    <t>1101 1310  48100</t>
  </si>
  <si>
    <t>11011310___48100</t>
  </si>
  <si>
    <t>PROGRAMA PROPIO DE INTERNACIONALIZACIÓN: PROGRAMA DESTINO PARA PDI/PTGAS (APORTACIÓN UMH)</t>
  </si>
  <si>
    <t>Convocatoria de ayudas UMH para estudiantes que participen en el Programa de intercambio Internacional DESTINO</t>
  </si>
  <si>
    <t>1101 1310 48163</t>
  </si>
  <si>
    <t>Número de estudiantes que participan</t>
  </si>
  <si>
    <t>El importe presupuestado en esta acción de movilidad es de 36.000€ se destinará para la convocatoria de ayudas del curso académico 2025/2026. Se solicitan 12.000€ para movilidades que se realicen durante el primer semestre (2025/2026) y 24.000€  para las movilidades del 2ª semestre(2025/2026).</t>
  </si>
  <si>
    <t>11011310___48163</t>
  </si>
  <si>
    <t>CONVOCATORIA DE AYUDAS UMH PARA ESTUDIANTES DESTINO</t>
  </si>
  <si>
    <t>Convocatoria de ayudas UMH para estudiantes que participen en el Programa de intercambio Internacional DESTINO.  Parte Plurianual. código de subvencion:</t>
  </si>
  <si>
    <t>Este importe solicitado para el año 2025, es la parte plurianual de la convocatoria del programa Destino estudiantes del curso 2024/2025.   Código de subvención: 11-131-4-2024-0110-S</t>
  </si>
  <si>
    <t>Programa de Becas UMH para coofinanciar las movilidades de estudiantes dentro del Programa Erasmus+ con fines de estudios</t>
  </si>
  <si>
    <t>Convocatoria de Ayudas UMH para estudiantes que participen en el Programa de intercambio internacional ERASMUS +</t>
  </si>
  <si>
    <t>1101 1310 48178</t>
  </si>
  <si>
    <t>Porcentaje de estudiantes con beca 0 UE que reciban subvención por parte de la UMH (sólo estudiantes elegibles)</t>
  </si>
  <si>
    <t>El importe que se solicita es de 75.000€  para la convocatoria de ayudas Erasmus 2025/2026.  Se solicita el importe de 55.000€ se ejecutarán en el año 2025 para ayudas Erasmus de larga duración y de corta duración y 20.000€ en el año 2026. (Se ha indicado en la ficha 8 de plurianualidad)</t>
  </si>
  <si>
    <t>11011310___48178</t>
  </si>
  <si>
    <t>COFINANCIACIÓN PROGRAMA ESTUDIANTES ERASMUS: APORTACIÓN UMH</t>
  </si>
  <si>
    <t xml:space="preserve">Convocatoria de Ayudas UMH para estudiantes que participen en el Programa de intercambio internacional ERASMUS +.  Parte Plurianual.código de subvencion:11‐131‐4‐2024‐0118‐S  )  </t>
  </si>
  <si>
    <t>Este importe solicitado para el año 2024, es la parte plurianual de la convocatoria publicada  de ayudas Erasmus- con fines de estudios para el curso 2024/2025 y con código de subvencion: 11‐131‐4‐2024‐0118‐S</t>
  </si>
  <si>
    <t>Programa de Becas Santander Internacional dirigidas a estudiantes participantes en el programa de movilidad Erasmus+ y Programa Destino para estudios que, por su excelencia académica o menores recursos económicos, se considere que pueden ser beneficiarios de las mismas</t>
  </si>
  <si>
    <t>Ayudas a estudiantes que participan en programas de movilidad internacional  procedente del Banco Santander -UMH</t>
  </si>
  <si>
    <t>1101 1310 48192</t>
  </si>
  <si>
    <t>Nueva financiación por convenio Banco Santander UMH</t>
  </si>
  <si>
    <t>11011310___48192</t>
  </si>
  <si>
    <t>PROGRAMA DE BECAS SANTANDER ERASMUS</t>
  </si>
  <si>
    <t>Programa de Becas UMH para fomentar la participación de los estudiantes,  dentro del Programa SICUE, a realizar una movilidad nacional en una universidad española conveniada con la UMH</t>
  </si>
  <si>
    <t>Convocatoria de ayudas UMH para estudiantes que participen en el Programa de intercambio nacional SICUE</t>
  </si>
  <si>
    <t>1101 13101  48163</t>
  </si>
  <si>
    <t>Porcentaje de estudiantes elegibles que participan en el programa SICUE que reciban subvención</t>
  </si>
  <si>
    <t>El importe presupuestado en esta acción de movilidad es de 35.000€ se destinará para la convocatoria de ayudas del curso académico 2025/2026. Se solicitan 24.500€  se ejecutarán en el año 2025 que se corresponde al 70% de la ayuda y 10.500€ en el año 2026 que se corresponde al 30% de la ayuda.</t>
  </si>
  <si>
    <t>110113101__48163</t>
  </si>
  <si>
    <t>AYUDAS A ESTUDIANTES  EN PROGRAMAS DE INTERCAMBIO NACIONAL SICUE (FONDOS PROPIOS)</t>
  </si>
  <si>
    <t>Convocatoria de ayudas UMH para estudiantes que participen en el Programa de intercambio nacional SICUE.  Parte Plurianual. Código de subvención: 11-131-4-2024-0111-S )</t>
  </si>
  <si>
    <t>Convocatoria de ayudas para la moviidad de estudiantes de grado del curso 2024/2025. parte plurianual.  Código de subvención:11-131-4-2024-0111-S )</t>
  </si>
  <si>
    <t>Fomentar la colaboración en la gestión de actividades y atención al estudiantado internacional</t>
  </si>
  <si>
    <t>1101 13108 48103</t>
  </si>
  <si>
    <t>Nº de becas</t>
  </si>
  <si>
    <t>110113108__48103</t>
  </si>
  <si>
    <t>BECAS DE COLABORACIÓN EN EL SERVICIO DE RELACIONES INTERNACIONALES, COOPERACIÓN AL DESARROLLO Y VOLUNTARIADO</t>
  </si>
  <si>
    <t>Promover la inmersión en la UMH de los estudiantes incoming . Atender, orientar e informar a los estudiantes de intercambio en la UMH</t>
  </si>
  <si>
    <t xml:space="preserve">Impulso de programas de movilidad virtual </t>
  </si>
  <si>
    <t>Programa Movilidad virtual</t>
  </si>
  <si>
    <t>1101 13109  48106</t>
  </si>
  <si>
    <t>Número de solicitudes presentadas por el PDI  para participar en el programa</t>
  </si>
  <si>
    <t>Para esta acción vamos a solicitar un importe de 30.000€ y la ejecución será plurianual. Se solicita un importe  de 10,000€ para ejecutarlo en el año 2025 y 20.000€ para el año 2026 (se ha indicado en la ficha 8 de plurianualidad)</t>
  </si>
  <si>
    <t>110113109__48106</t>
  </si>
  <si>
    <t>IMPULSO DE PROGRAMAS DE MOVILIDAD VIRTUAL</t>
  </si>
  <si>
    <t>Programa Movilidad virtual, Parte Plurianual. Código ayuda: 11-131-4-2024-0109-N )</t>
  </si>
  <si>
    <t xml:space="preserve">Parte plurianual autorizada y publicada en la convocatoria del año 2024 con RR  RR 00626/2024 de 04/03/2024 y   Código de la ayuda: 11-131-4-2024-0109-N </t>
  </si>
  <si>
    <t>Promoción, visibilidad y difusión</t>
  </si>
  <si>
    <t>Networking con socios internacionales</t>
  </si>
  <si>
    <t>1101 13110  22606</t>
  </si>
  <si>
    <t>Número de eventos de networking realizados</t>
  </si>
  <si>
    <t xml:space="preserve">Esta partida tiene una previsión de gasto de 4900 de forma bienal, puesto que cada dos años se organiza el evento "Semana Internacional". En el año 2025 se tiene previsto organizar la V Semana Internacional (evento bienal). En el año 2024 se ha organizado la jornada de internacionalización en casa: PRODIC. </t>
  </si>
  <si>
    <t>110113110__22606</t>
  </si>
  <si>
    <t>SEMANA INTERNACIONAL: FORMACIÓN Y NETWORKING</t>
  </si>
  <si>
    <t>Club ERASMUS UMH</t>
  </si>
  <si>
    <t>1101 13112  22608</t>
  </si>
  <si>
    <t>Número de actividades realizadas anualmente</t>
  </si>
  <si>
    <t>Organización de Encuentros, cena internacional y excursión. Pendiente de realizadr más actividades de inicio de curso, de septiembre a diciembre</t>
  </si>
  <si>
    <t>110113112__22608</t>
  </si>
  <si>
    <t>CLUB ERASMUS UMH</t>
  </si>
  <si>
    <t>Apoyo organizativo relacionado con actividades de los programas intensivos combinados (BIPs) de corta duración dentro del Programa Erasmus+</t>
  </si>
  <si>
    <t>Apoyo a la organización de Programas Intensivos combinados  (SEPIE)</t>
  </si>
  <si>
    <t>1101 13116 22800</t>
  </si>
  <si>
    <t>Númro de BIP organizados</t>
  </si>
  <si>
    <t xml:space="preserve">El importe presupuestado para esta acción de movilidad es de 10.000€, que se corresponde a la financiación del SEPIE dentro del   Proyecto Erasmus+ 2023-1-ES01-KA131-HED-000120454 (12.000€ (6.000€) y del Proyecto Erasmus+ 2024-1-ES01-KA131-HED-000203864 (4.000€)      </t>
  </si>
  <si>
    <t>110113116__22800</t>
  </si>
  <si>
    <t>APOYO A LA ORGANIZACIÓN DE PROGRAMAS INTENSIVOS COMBINADOS (SEPIE)</t>
  </si>
  <si>
    <t>Fomentar actividades que contribuyan a la Agenda 2030 a fin de que la comunidad universitaria en general y los estudiantes en particular aprendan y se formen como ciudadanos hacia un Desarrollo Sostenible</t>
  </si>
  <si>
    <t>8.2 Programa de ayudas  de  la Cátedra Prosperidad</t>
  </si>
  <si>
    <t>1101 13402 48100</t>
  </si>
  <si>
    <t>La GVA nos da 500 euros más para estas convocatorias.</t>
  </si>
  <si>
    <t>110113402__48100</t>
  </si>
  <si>
    <t>PROGRAMA DE AYUDAS DE LA CÁTEDRA PROSPERIDAD</t>
  </si>
  <si>
    <t>Facilitar a los miembros de la comunidad universitaria y muy especialmente a los estudiantes, la posibilidad de participar  en programas propios o incorporarse a programas de otras organizaciones, en el marco de la cooperación al desarrollo y la acción social</t>
  </si>
  <si>
    <t>8.1 Programa de ayudas para participar en proyectos de cooperación al desarrollo y actividades del ámbito solidario</t>
  </si>
  <si>
    <t>1101 13402 48102</t>
  </si>
  <si>
    <t>nº de ayudas concedidos</t>
  </si>
  <si>
    <t>Hay dos convocatorias del 24 ( la de proyectos de investigación y la de TFG, TFM y prácticas) que están pendientes de resolver por lo que todavía no sabemos el resultado y hay otra convocatoria (la de estancias de investigación en CID de 6000e que finalmente no se ha realizado tras conversaciones con la GVA que era quien la financiaba . La GVA para 2025 no nos dará financiación (53.000) para la convocatoria de proyectos de investigación en CID (que ahora se sacará con fondos propios con cargo a partida del Vdo de Internacionalización). Al desaparecer la convocatoria de proyectos de investigación quitamos los 5 proyectos de investigación de las metas  por lo que serían 14 voluntariado en Ruanda + 4 para TFG, TFMM y prácticas en CID (por eso se reduce la meta respecto al año anterior, así como el importe total solicitado)</t>
  </si>
  <si>
    <t>110113402__48102</t>
  </si>
  <si>
    <t>PARTICIPACIÓN EN PROYECTOS DE COOPERACIÓN AL DESARROLLO Y ACTIVIDADES DE ÁMBITO SOLIDARIO (BECAS)</t>
  </si>
  <si>
    <t>1200</t>
  </si>
  <si>
    <t>GASTOS DE FUNCIONAMIENTO DEL VICERRECTORADO DE PLANIFICACIÓN Y RESPONSABILIDAD SOCIAL</t>
  </si>
  <si>
    <t>1200_1220_24900</t>
  </si>
  <si>
    <t>El motivo por el cual se solicita más de lo presupuestado en el ejercicio 2024, es porque hasta ahora ya se han pedido dos dotaciones para poder cubrir los gastos de este vicerrectorado.</t>
  </si>
  <si>
    <t>12001220___24900</t>
  </si>
  <si>
    <t>ACCIONES ESPECÍFICAS DEL VICERRECTORADO DE PLANIFICACIÓN Y RESPONSABILIDAD SOCIAL</t>
  </si>
  <si>
    <t>1200_12208_24900</t>
  </si>
  <si>
    <t>120012208__24900</t>
  </si>
  <si>
    <t>ACCIONES DE PROYECCIÓN EN LA SOCIEDAD</t>
  </si>
  <si>
    <t xml:space="preserve">Camino de Santiago, Cabalgata de Reyes, activaciones con entidades colaboradoras y campus UMH
</t>
  </si>
  <si>
    <t>1200_32502_22601</t>
  </si>
  <si>
    <t>Acciones diversas</t>
  </si>
  <si>
    <t>120032502__22601</t>
  </si>
  <si>
    <t>AYUDAS COMPROMISO SOCIAL UMH</t>
  </si>
  <si>
    <t>Ayudas compromiso social</t>
  </si>
  <si>
    <t>1200_32505_48103</t>
  </si>
  <si>
    <t>Convocatoria resuelta y adjudicada</t>
  </si>
  <si>
    <t>Resuelta la convocatoria ayudas COMPROMISO SOCIAL UMH 2024, en el marco de la promoción de los Objetivos de Desarrollo Sostenible de la Agenda 2030 de las Naciones Unidas, por la que sobró un importe de 5.500,00 euros, no siendo necesario este crédito para el fin para el cual se aprobó la dotación, se solicita transferir el crédito a la partida de
acciones especiales, para impulsar acciones específicas del vicerrectorado de planificación, entre las que que se pretende promocionar acciones propias de la responsabilidad social corporativa de la UMH a través de actividades de interés universitario.</t>
  </si>
  <si>
    <t>120032505__48103</t>
  </si>
  <si>
    <t>Promoción de actividades de investigación mixtas entre la UMH y los centros de investigación clínicos</t>
  </si>
  <si>
    <t>COFINANCIACIÓN PROYECTOS UMH-UNISALUT</t>
  </si>
  <si>
    <t>1200_5430_48200</t>
  </si>
  <si>
    <t>10 ayudas: 7 acciones preparatorias y 3 proyectos de innovación</t>
  </si>
  <si>
    <t>12005430___48200</t>
  </si>
  <si>
    <t>Promoción de la creación de grupos conjuntos de investigación entre profesionales clínicos e investigadores de la UMH</t>
  </si>
  <si>
    <t>COFINANCIACIÓN PROYECTOS CON ENTIDADES SANITARIAS</t>
  </si>
  <si>
    <t>1200_54301_48200</t>
  </si>
  <si>
    <t>PROYECTOS DE INVESTIGACIÓN</t>
  </si>
  <si>
    <t>Pendiente de publicar la convocatoria</t>
  </si>
  <si>
    <t>120054301__48200</t>
  </si>
  <si>
    <t>1602</t>
  </si>
  <si>
    <t>1, OPTIMIZAR LOS RECURSOS HUMANOS, FINANCIEROS Y MATERIALES PARA EL CUMPLIMIENTO DE LOS OBJETIVOS</t>
  </si>
  <si>
    <t>1.1 SOBRES DE MATRÍCULA</t>
  </si>
  <si>
    <t>12208 22000</t>
  </si>
  <si>
    <t>1.2 GASTOS PARA ESTUDIANTES POR PROGRAMAS DE ASIGNATURAS, CERTIFICADOS DE ESTUDIOS, TÍTULOS, LIQUIDACIONES DE TRIBUNALES (PAPEL)</t>
  </si>
  <si>
    <t>1.3 GASTOS PARA 22 CONSERJERÍAS DE MATERIAL DE OFICINA (agendas, tizas, llaves, llaveros</t>
  </si>
  <si>
    <t>1.4 GASTOS DE LA LECTORA ÓPTICA: Hojas de exámenes</t>
  </si>
  <si>
    <t>2. ADMINISTRACIÓN EFICIENTE Y EFICAZ QUE AGILICE TIEMPOS Y TRÁMITES, EN UN MARCO  DE MEJORA CONTINUA</t>
  </si>
  <si>
    <t>2,1 COMUNICACIÓN CON LOS ESTUDIANTES (TELÉFONO Y CORREO POSTAL) PARA ACREDITAR SU CONOCIMIENTO</t>
  </si>
  <si>
    <t>12208 22201</t>
  </si>
  <si>
    <t>3, ADMINISTRACIÍN EFICIENTE Y EFICAZ CON UNA FORMACIÓN CONTINUA INTERNA Y EXTERNA PARA PROFESIONALIZACIÓN DEL PERSONAL</t>
  </si>
  <si>
    <t>3.1  FORMACIÓN ESPECÍFICA INTERNA Y EXTERNA</t>
  </si>
  <si>
    <t>12208 23102</t>
  </si>
  <si>
    <t>1406</t>
  </si>
  <si>
    <t>1. PROPICIAR UNA ADMINISTRACIÓN EFICIENTE Y EFICAZ CON UNA FORMACIÓN CONTINUA INTERNA Y EXTERNA PARA PROFESIONALIZACIÓN DEL PERSONAL</t>
  </si>
  <si>
    <t xml:space="preserve">1.1 FORMACIÓN  ESPECÍFICA INTERNA Y EXTERNA </t>
  </si>
  <si>
    <t>12208_24900</t>
  </si>
  <si>
    <t>Número de actividades / cursos realizados</t>
  </si>
  <si>
    <t>DADO QUE EL 50% DE LA PLANTILLA DEL SERVICIO ES DE NUEVA INCORPORACIÓN SE REQUIERE DE SU FORMACIÓN ESPECÍFICA EN MATERIA DE CONTRATACIÓN PÚBLICA PARA QUE PUEDA DESEMPEÑAR CORRECTAMENTE SUS FUNCIONES</t>
  </si>
  <si>
    <t>1300</t>
  </si>
  <si>
    <t>Asistencia y organización de reuniones y conferencias</t>
  </si>
  <si>
    <t xml:space="preserve">Convocar el Consejo de Gobierno, el Consejo de Dirección , el Claustro Universitario y el Consejo Consultivo
Dar el soporte necesario para el desarrollo de las funciones (dietas y atención protocolaria)
</t>
  </si>
  <si>
    <t>1300 1220.2_22606</t>
  </si>
  <si>
    <t xml:space="preserve">Nº DE REUNIONES </t>
  </si>
  <si>
    <t xml:space="preserve">SI </t>
  </si>
  <si>
    <t xml:space="preserve">Se concedieron en 2024 la cantidad de 25.000  euros para esta partida y en abril se aumentó con 12.000 euros por falta  de liquidez debido al cambio del 
importe de las dietas y el aumento 
de tres miembros para completar 
el Consejo de Gobierno. </t>
  </si>
  <si>
    <t>130012202__22606</t>
  </si>
  <si>
    <t>ASISTENCIA Y ORGANIZACIÓN DE REUNIONES Y CONFERENCIAS</t>
  </si>
  <si>
    <t>Otros trabajos realizados por empresas y profesionales</t>
  </si>
  <si>
    <t>Solicitud de informes a empresas de asesoramiento externo</t>
  </si>
  <si>
    <t>1300 1220.3_22709</t>
  </si>
  <si>
    <t>SI/NO</t>
  </si>
  <si>
    <t>130012203__22709</t>
  </si>
  <si>
    <t>OTROS TRABAJOS REALIZADOS POR EMPRESAS O PROFESIONALES</t>
  </si>
  <si>
    <t xml:space="preserve">Gastos funcionamiento Comisión de Convivencia </t>
  </si>
  <si>
    <t>Asitencia a reunicones, 
organización de eventos, asistencia a jornada,etc</t>
  </si>
  <si>
    <t>1300 1220.4_23100</t>
  </si>
  <si>
    <t xml:space="preserve">SI/NO </t>
  </si>
  <si>
    <t>Se solicita por los integrantes de la
 comisión presupuesto para poder 
acudir a reuniones fuera de esta 
universidad y organizar eventos, 
asi como formación</t>
  </si>
  <si>
    <t>130012204__23100</t>
  </si>
  <si>
    <t>GASTOS DE FUNCIONAMIENTO COMISIÓN DE CONVIVENCIA</t>
  </si>
  <si>
    <t xml:space="preserve">Gastos de funcionamiento de la Secretaría General </t>
  </si>
  <si>
    <t>Gastos de teléfono, impresión, correo, material, dietas, cursos, etc., para la Secretaría General</t>
  </si>
  <si>
    <t>1300 1220_24900</t>
  </si>
  <si>
    <t>13001220___24900</t>
  </si>
  <si>
    <t>GASTOS DE FUNCIONAMIENTO DE LA SECRETARÍA GENERAL</t>
  </si>
  <si>
    <t>1301</t>
  </si>
  <si>
    <t>1301 1220 24900</t>
  </si>
  <si>
    <t>NO SE ESTIMAN INGRESOS 
EXTERNOS PARA ESTA LÍNEA 
PRESUPUESTARIA</t>
  </si>
  <si>
    <t>13011220___24900</t>
  </si>
  <si>
    <t>GASTOS DE FUNCIONAMIENTO DEL SERVICIO DE MODERNIZACIÓN Y COORDINACIÓN ADMINISTRATIVA</t>
  </si>
  <si>
    <t>Gestión de la Eliminación documental</t>
  </si>
  <si>
    <t>Gestión Específica</t>
  </si>
  <si>
    <t>1301 12202 21301</t>
  </si>
  <si>
    <t xml:space="preserve">CONTRATO SERVICIO DE RECOGIDA Y DESTRUCCIÓN DE DOCUMENTACIÓ - FICHA 9 PLAN DE CONTRATACIÓN  - PRÓRROGA </t>
  </si>
  <si>
    <t>130112202__21301</t>
  </si>
  <si>
    <t>GESTIÓN DE LA ELIMINACIÓN DOCUMENTAL</t>
  </si>
  <si>
    <t>Gestión de Certificados Digitales</t>
  </si>
  <si>
    <t>1301 12208 24900</t>
  </si>
  <si>
    <t xml:space="preserve">SE HIZO UNA MODIFICACIÓN PRESUPUESTARIA DE LA PARTIDA 1301 1220 24900 A LA 1301 1220.8 24900 POR IMPORTE DE 430 EUROS. </t>
  </si>
  <si>
    <t>130112208__24900</t>
  </si>
  <si>
    <t>ACCIONES ESPECÍFICAS DE GESTIÓN DEL SERVICIO DE MODERNIZACIÓN Y COORDINACIÓN ADMINISTRATIVA</t>
  </si>
  <si>
    <t>GASTOS TELEFONICOS</t>
  </si>
  <si>
    <t>NECESIDAD DE MOVIL DE CADA PERSONAL DEBIDO A LA MOVILIDAD DE REUNIONES Y GESTIONES FUERA DEL PUESTO DE TRABAJO</t>
  </si>
  <si>
    <t>ACTIVIDAD ESPECÍFICA</t>
  </si>
  <si>
    <t>1302/1220/22200</t>
  </si>
  <si>
    <t>seria una partida nueva debido a la incorporación de compañeros y ante la necesidad de estar comunicados por las distintas gesiontes que se realizan fuera del puesto de trabajo. Se ha facilitado un móvil a cada miembro del servicio</t>
  </si>
  <si>
    <t>130212202__22200</t>
  </si>
  <si>
    <t>73</t>
  </si>
  <si>
    <t>COMUNICACIONES POSTALES, CORREOS, BUROFAX</t>
  </si>
  <si>
    <t>1302/12201/22201</t>
  </si>
  <si>
    <t>Solicitamos incremento de gasto teniendo en cuenta la necesidad de las funciones anteriores del servicio de abogacía asumidas por el Servicio Jurídico, en cuanto a notificaciones vía correo certificado, telegramas y burofax, en su caso</t>
  </si>
  <si>
    <t>130212201__22201</t>
  </si>
  <si>
    <t>GASTOS EN COMUNICACIONES POSTALES Y TELEGRÁFICAS (CORREO, BUROFAXES, ETC...)</t>
  </si>
  <si>
    <t>FORMACIÓN PERSONAL DEL SERVICIO JURÍDICO Y GASTOS  DE GESTIÓN</t>
  </si>
  <si>
    <t>ASISTENCIA A JUICIOS, REUNIÓN DE COMISIÓN MIXTA DE SANIDAD, Y DISTINTAS COMISIONES, ,CURSOS Y RESUNIONES DE TRABAJO DE AEDUN, SECRETARIAS GENERALES, CONTRATACIÓN PUBLICA, TRANSFERENCIA, INVESTIGACION, SUBVENCIONES Y PROPIEDAD INTELECTUAL, INSPECCION DE SERVICIOS, ASISTENCIA A CURSOS DE PROTECCIÓN DE DATOS Y REUNIONES CON DELEGADOS PROTECCIÓN DE DATOS Y AEPD.</t>
  </si>
  <si>
    <t>1302/12208/24900</t>
  </si>
  <si>
    <t>META 16.6</t>
  </si>
  <si>
    <t>NÚMEROS DE CURSOS</t>
  </si>
  <si>
    <t>Solicitamos incremento de gasto teniendo en cuenta la necesidad del personal (8 personas) de efectuar Comisiones de Servicios, para la asistencia a reuniones, congresos, jornadas, etc…</t>
  </si>
  <si>
    <t>DESARROLLO Y MANTENIMIENTO DE LOS PROGRAMAS DE FORMACIÓN, BENCHMARKING Y OTROS</t>
  </si>
  <si>
    <t>1400_12210_23200</t>
  </si>
  <si>
    <t>INDICADOR: % DE ACTUACIONES PARA EL DESARROLLO Y MANTENIMIENTO DE LOS PROGRAMAS DE FORMACIÓN, BENCHMARKING Y OTROS IMPUTADAS</t>
  </si>
  <si>
    <t>Las actividades se desarrollan en el último trimestre del año</t>
  </si>
  <si>
    <t>140012210__23200</t>
  </si>
  <si>
    <t>ACCIONES DE IMPULSO A LA FORMACIÓN, BENCHMARKING Y OTRAS</t>
  </si>
  <si>
    <t>DESARROLLO Y MANTENIMIENTO DE LA SEMANA DE LA INNOVACIÓN</t>
  </si>
  <si>
    <t>IMPLEMENTACIÓN DE LA SEMANA DE LA INNOVACIÓN</t>
  </si>
  <si>
    <t>1400_122101_22800</t>
  </si>
  <si>
    <t>INDICADOR: %DE ACTUACIONES PARA EL DESARROLLO DE LA SEMANA DE LA INNOVACIÓN</t>
  </si>
  <si>
    <t>1400 122.10.1_ 22800</t>
  </si>
  <si>
    <t>SEMANA DE LA INNOVACIÓN GASTOS DE ORGANIZACIÓN</t>
  </si>
  <si>
    <t>CONCESIÓN DE INCENTIVOS A LAS IDEAS GANADORAS DE LA SEMANA DE LA INNOVACIÓN</t>
  </si>
  <si>
    <t>1400_122101_48400</t>
  </si>
  <si>
    <t>INDICADOR: % DE INCENTIVOS GESTIONADOS</t>
  </si>
  <si>
    <t>1400 122.10.1_ 48400</t>
  </si>
  <si>
    <t>SEMANA DE LA INNOVACIÓN PREMIOS</t>
  </si>
  <si>
    <t>1401</t>
  </si>
  <si>
    <t>CONTABILIDAD ANALÍTICA</t>
  </si>
  <si>
    <t>ACTUALIZACIÓN MODELO CONTABILIDAD 2023</t>
  </si>
  <si>
    <t>1401_12208_22706</t>
  </si>
  <si>
    <t>% CUMPLIMIENTO</t>
  </si>
  <si>
    <t xml:space="preserve">Importe no ejecutado. Solicitado para el Presupuesto 2025 mediante la eficiencia en la presupuestación, adjuntando RC enlazada Expte. 33 y ficha 10. </t>
  </si>
  <si>
    <t>ACTUALIZACIÓN MODELO CONTABILIDAD 2021</t>
  </si>
  <si>
    <t>1401_1220890_22706</t>
  </si>
  <si>
    <t>CM formalizado en junio 2023 y ejecutándose en fases. Concedido por remanentes, finalizará ejecución antes de 31/12/2024.</t>
  </si>
  <si>
    <t>CM formalizado en diciembre 2023 y ejecutándose en fases. Concedido por remanentes, finalizará ejecución antes de 31/12/2024.</t>
  </si>
  <si>
    <t>1404</t>
  </si>
  <si>
    <t>Notificar resoluciones de diferentes procedimientos académicos</t>
  </si>
  <si>
    <t xml:space="preserve"> Gastos de correo y mensajería</t>
  </si>
  <si>
    <t>140412202_22703</t>
  </si>
  <si>
    <t>% DE FINANCIACIÓN GESTIONADA</t>
  </si>
  <si>
    <t>140442202__22703</t>
  </si>
  <si>
    <t>GASTOS DE CORREO Y MENSAJERÍA</t>
  </si>
  <si>
    <t>Expedir títulos oficiales, SET y títulos propios</t>
  </si>
  <si>
    <t>Expedición títulos oficiales, SET y títulos propios por mediación de imprenta</t>
  </si>
  <si>
    <t>140412204_22604</t>
  </si>
  <si>
    <t>140442204__22604</t>
  </si>
  <si>
    <t>GASTOS DIVERSOS DERIVADOS DE LA EXPEDICIÓN DE TÍTULOS OFICIALES, CERTIFICADOS Y DIPLOMAS</t>
  </si>
  <si>
    <t>Desarrollar acciones específicas de gestión del Servicio de Gestión de Estudios</t>
  </si>
  <si>
    <t>Asistencias a encuentros de formación, jornadas, asociaciones en temas de enseñanzas oficiales y de formación permanente</t>
  </si>
  <si>
    <t>140412208__24900</t>
  </si>
  <si>
    <t>ACCIONES ESPECÍFICAS DE GESTIÓN DEL SERVICIO DE GESTIÓN DE ESTUDIOS</t>
  </si>
  <si>
    <t>Gestionar la expedición de los títulos propios</t>
  </si>
  <si>
    <t>Envío de los títulos propios al estudiantado</t>
  </si>
  <si>
    <t>140442201_22800</t>
  </si>
  <si>
    <t>Nota:  en relación con el curso pasado solo se gestionarán los gastos de mensajería de títulos propios. Los gastos de expedición de los títulos propios se han includido en un contrato junto con los de los títulos oficiales.</t>
  </si>
  <si>
    <t>140442201__22800</t>
  </si>
  <si>
    <t>EXPEDICIÓN DE TÍTULOS Y DIPLOMAS DE CURSOS DE FORMACIÓN Y TÍTULOS PROPIOS</t>
  </si>
  <si>
    <t>1409</t>
  </si>
  <si>
    <t>Mejorar la capacidad del personal del servicio</t>
  </si>
  <si>
    <t>14091220___24900</t>
  </si>
  <si>
    <t>GASTOS DE FUNCIONAMIENTO DEL SERVICIO DE PERSONAL TÉCNICO, DE GESTIÓN Y DE ADMINISTRACIÓN Y SERVICIOS Y DE PERSONAL INVESTIGADOR</t>
  </si>
  <si>
    <t>1412</t>
  </si>
  <si>
    <t>Actualizacion y especialización del personal del servicio mediante una formación continua externa.</t>
  </si>
  <si>
    <t>Realización de cursos y actividades formativas externas.</t>
  </si>
  <si>
    <t>1412 12208 24900</t>
  </si>
  <si>
    <t>Acciones formativas realizadas</t>
  </si>
  <si>
    <t>141212208__24900</t>
  </si>
  <si>
    <t>ACCIONES ESPECÍFICAS DE GESTIÓN DEL SERVICIO DE PLANIFICACIÓN Y RACIONALIZACIÓN DE LA CONTRATACIÓN</t>
  </si>
  <si>
    <t>Suscripción a bases de datos especializadas.</t>
  </si>
  <si>
    <t>Adquisición de libros y manuales.</t>
  </si>
  <si>
    <t>Gastos de Funcionamiento de la Escuela de Verano y Aula Junior</t>
  </si>
  <si>
    <t>Gastos de coordinación, logística y material necesario para la puesta en marcha de la EVAJ</t>
  </si>
  <si>
    <t>1413-12201-24900</t>
  </si>
  <si>
    <t>Número de innovaciones en la gestión de la EVAJ</t>
  </si>
  <si>
    <t>141312201__24900</t>
  </si>
  <si>
    <t>GASTOS DE FUNCIONAMIENTO DE LA ESCUELA DE VERANO Y AULA JUNIOR</t>
  </si>
  <si>
    <t>Gastos de Funcionamiento de la Oficna de Campus Saludables y Deportes (OCSD)</t>
  </si>
  <si>
    <t>Gastos corrientes de funcionamiento de la OCSD, asistencia a reuniones técnicas y/o formativas.</t>
  </si>
  <si>
    <t>1413-1220-24900</t>
  </si>
  <si>
    <t>Incorporación de dos efectivos nuevos a la OCSD, más la dirección interina, más dos becas formativa a "tiempo completo"</t>
  </si>
  <si>
    <t>14131220___24900</t>
  </si>
  <si>
    <t>GASTOS DE FUNCIONAMIENTO DE LA OFICINA DE CAMPUS SALUDABLES Y DEPORTES</t>
  </si>
  <si>
    <t>Bono Deportivo Santander</t>
  </si>
  <si>
    <t>Programa Santander #UMHsaludABLE</t>
  </si>
  <si>
    <t>1413-4240050-22608</t>
  </si>
  <si>
    <t>Facilitar la práctica de actividad física saludable en aquellas personas que no puedan presencial o en campuses donde no hay instalaciones u oferta.</t>
  </si>
  <si>
    <t>700 usuarios ISN Virtual Gym y 300 deportistas CADU/CEU</t>
  </si>
  <si>
    <t>112 usuarios ISN Virtual Gym (pendiente segunda convocatoria) y 300 deportistas CADU/CEU (pendiente de concretar y asignar a partir 1 octubre)</t>
  </si>
  <si>
    <t>Dependiendo de si sigue el Programa.</t>
  </si>
  <si>
    <t>Ingreso no esperado al cambiar la política de Santander Universidades. Remanente comprometido (21,605,82 para segunda convocatoria ISN Virtual Gym y TDU para deportistas CADU/CEU)</t>
  </si>
  <si>
    <t>1413 424.00.50 22608</t>
  </si>
  <si>
    <t>BONO DEPORTIVO SANTANDER</t>
  </si>
  <si>
    <t>UMH Campus Saludables</t>
  </si>
  <si>
    <t>Establecimiento de indicadores de promoción de la salud en la comunidad universitaria. Actuaciones integrales de promoción de la salud y apoyo psicológico.</t>
  </si>
  <si>
    <t>1413-42401-22608</t>
  </si>
  <si>
    <t>40121,27 (ingresos AADD)</t>
  </si>
  <si>
    <t>Inclusión de la Pausa Saludable en la Evaluación del Desempeño. Numero de talleres de bienestar emocional. Número de campañas de salud integral.</t>
  </si>
  <si>
    <t>Incremento de grupos de Pausa saludable. Nuevos Talleres de Bienestar Emocional diferenciado por grupos de la comunidad universitaria.</t>
  </si>
  <si>
    <t>141342401__22608</t>
  </si>
  <si>
    <t>UMH CAMPUS SALUDABLES</t>
  </si>
  <si>
    <t>Accciones de Competiciones Deportivas CADU, CEU, EUSA, Competiciones Internas y otras Actividades de Promoción del Deporte</t>
  </si>
  <si>
    <t>Competiciones Internas, CADU y CEU (y posibles internacionales) y otras actividades de promoción del deporte universitario</t>
  </si>
  <si>
    <t>1413-42402-22800</t>
  </si>
  <si>
    <t>31817 (subvención GVA)</t>
  </si>
  <si>
    <t>Tener participación UMH en el 95% de los campeonatos autonómicos ofertados. Clasificar CEU y EUSA.</t>
  </si>
  <si>
    <t>Se solicita un incremento del 5% por los costes de transporte (inflación), clasificación en EUSA y nuevo pliego de ropa deportiva.</t>
  </si>
  <si>
    <t>141342402__22800</t>
  </si>
  <si>
    <t>ACCIONES DE COMPETICIONES DEPORTIVAS CADU, CEU, EUSA, COMPETICIONES INTERNAS Y OTRAS ACTIVIDADES DE PROMOCIÓN DEL DEPORTE</t>
  </si>
  <si>
    <t>REPARACIÓN Y REPOSICIÓN MATERIAL DEPORTIVO</t>
  </si>
  <si>
    <t>Reparación y reposición de material Deportivo en diferentes instalaciones y campuses de la UMH</t>
  </si>
  <si>
    <t>1413-42403-21900</t>
  </si>
  <si>
    <t>53254,97 (Tarjeta Deportiva Universitaria)</t>
  </si>
  <si>
    <t>Actuaciones sobre instalaciones con deterioro derivado de uso y paso del tiempo (i.e. pista patinate, Maquinaria musculación y cardio, marcadores electrónicos)</t>
  </si>
  <si>
    <t>Se precisa hacer un pliego de renting plurianual en el que se vya sustituyendo paulatinamente maquinaria de la sala de musculación y cardio, al tener aparatos con 14 años de antiguidad y requerir piezas descatalogadas.</t>
  </si>
  <si>
    <t>141342403__21900</t>
  </si>
  <si>
    <t>REPARACIÓN Y REPOSICIÓN DE MATERIAL DEPORTIVO</t>
  </si>
  <si>
    <t>PROGRAMA UMH PROMESAS</t>
  </si>
  <si>
    <t>Elaboración de las pruebas para los 10 mejores deportistas, así como asumir el coste de las posibles matrículas en la UMH de los deportistas beneficiarios</t>
  </si>
  <si>
    <t>1413-42404-22608</t>
  </si>
  <si>
    <t>Captación de talento deportivo en etapa de educación secundaria y proyección de prestigio académico UMH.</t>
  </si>
  <si>
    <t>En proceso de convocatoria (Curso 2024-25)</t>
  </si>
  <si>
    <t>12 a 15</t>
  </si>
  <si>
    <t xml:space="preserve">Se plantea convertir la partida en una Beca Formativa donde se pueda ampliar el número de deportistas a tutelar y la dedicación a los mismos. </t>
  </si>
  <si>
    <t>141342404__22608</t>
  </si>
  <si>
    <t>PROGRAMA UMH-PROMESAS</t>
  </si>
  <si>
    <t>ACTIVIDADES DIRIGIDAS CAMPUS SANT JOAN D´ALACANT, ORIHUELA Y ALTEA</t>
  </si>
  <si>
    <t>Oferta de actividades deportivas dirigidas en los diferentes campus</t>
  </si>
  <si>
    <t>1413-42405-22608</t>
  </si>
  <si>
    <t>26150 (ingresos PMC)</t>
  </si>
  <si>
    <t>Habilitar oportunidades de actividad física saludable en los campus externos a la sede de la OCSD.</t>
  </si>
  <si>
    <t>Baja ejecución 2024 por la demora en habilitar espacio #UMHsaludable en Altea y analizar espacio en Orihuela (reunión 30 septiembre)</t>
  </si>
  <si>
    <t>141342405__22608</t>
  </si>
  <si>
    <t>ACTIVIDADES DEPORTIVAS DIRIGIDAS EN EL CAMPUS DE SANT JOAN D´ALACANT, ORIHUELA Y ALTEA</t>
  </si>
  <si>
    <t>PROGRAMA UMH PROYECTA DEPORTE</t>
  </si>
  <si>
    <t>Acciones de apoyo y permeabilidad de la UMH con el tejido deportivo de los municipios de sus campus.</t>
  </si>
  <si>
    <t>1413-42406-22600</t>
  </si>
  <si>
    <t>88722,16 (ingresos facturas internas y externas)</t>
  </si>
  <si>
    <t>Proyección de la institución y la marca UMH a través de clubes y entidades deportivas que puedan hacer un uso razonable y sostenible de los recursos y servicios de la UMH y ésta proyecte su marca a través de tales entidades.</t>
  </si>
  <si>
    <t>Se ha creado un marco normativo de convenios con entidades externas para valorizar de manera sostenible las aportaciones de las entidades conveniadas.</t>
  </si>
  <si>
    <t>15 nuevos convenios en proceso</t>
  </si>
  <si>
    <t>Revisar todos los convenios con terceros donde el objeto sea la práctica físico y deportiva. Presentar y potenciar la marca TALENTO EN MOVIMIENTO". Ampliar los deportes conveniados.</t>
  </si>
  <si>
    <t>Tras cuatro años de Programa se ha conseguido sostenibilizar el modelo de valorización recíproca hasta alcanzar los 88722,16. Se ruega ampliar el "Techo de Valorización" para tener viabilidad en la firma de nuevos convenios.</t>
  </si>
  <si>
    <t>141342406__22600</t>
  </si>
  <si>
    <t>PROGRAMA "UMH PROYECTA DEPORTE"</t>
  </si>
  <si>
    <t>Dotación y reparación equipamiento Pueblo Científico</t>
  </si>
  <si>
    <t>Dotación y reposición de equipamiento Pueblo Científico</t>
  </si>
  <si>
    <t>1413-42407-24900</t>
  </si>
  <si>
    <t>Reparación y/o reposición de enseres básicos</t>
  </si>
  <si>
    <t>141342407__24900</t>
  </si>
  <si>
    <t>DOTACIÓN Y REPOSICIÓN DE EQUIPAMIENTO PUEBLO CIENTÍFICO</t>
  </si>
  <si>
    <t>Adecuacion pueblo científico</t>
  </si>
  <si>
    <t>1413-42408-21200</t>
  </si>
  <si>
    <t>141342408__21200</t>
  </si>
  <si>
    <t>ADECUACIÓN PUEBLO CIENTÍFICO</t>
  </si>
  <si>
    <t>Mantenimiento Pueblo científico</t>
  </si>
  <si>
    <t>GESTIÓN CONTRATO EMPRESA EXTERNA DE MANTENIMIENTO</t>
  </si>
  <si>
    <t>1413-42410-22709</t>
  </si>
  <si>
    <t>En proceso de preparación de Pliego de Contratación para gestión integral de usuarios/as</t>
  </si>
  <si>
    <t>141342410__22709</t>
  </si>
  <si>
    <t>MANTENIMIENTO PUEBLO CIENTÍFICO</t>
  </si>
  <si>
    <t>1500</t>
  </si>
  <si>
    <t>Suministro: energía eléctrica</t>
  </si>
  <si>
    <t>Tramitar el suministro de energía eléctrica para Campus Altea</t>
  </si>
  <si>
    <t>1500 1220 22100</t>
  </si>
  <si>
    <t>OBJETIVO 7: GARANTIZAR EL ACCESO A UNA ENERGÍA ASEQUIBLE, SEGURA, SOSTENIBLE Y MODERNA</t>
  </si>
  <si>
    <t>Precio conforme a la previsión del consumo y a la previsión de los precios fijos del Acuerdo Marco AMS6O-007/2024</t>
  </si>
  <si>
    <t>15001220___22100</t>
  </si>
  <si>
    <t>SUMINISTRO DE ENERGÍA ELÉCTRICA DEL CAMPUS DE ALTEA</t>
  </si>
  <si>
    <t>131</t>
  </si>
  <si>
    <t>Suministro: agua</t>
  </si>
  <si>
    <t>Tramitar el suministro de agua para Campus Altea</t>
  </si>
  <si>
    <t>1500 1220 22101</t>
  </si>
  <si>
    <t>OBJETIVO 6: GARANTIZAR LA DISPONIBILIDAD DE AGUA Y SU GESTIÓN SOSTENIBLE Y EL SANEAMIENTO PARA TODOS</t>
  </si>
  <si>
    <t>Previsión 2025 conforme al consumo y coste de 2023/2024</t>
  </si>
  <si>
    <t>15001220___22101</t>
  </si>
  <si>
    <t>SUMINISTRO DE AGUA DEL CAMPUS DE ALTEA</t>
  </si>
  <si>
    <t>Suministro: combustible</t>
  </si>
  <si>
    <t>Tramitar el suministro de Combustible para Campus Altea</t>
  </si>
  <si>
    <t>1500 1220 22103</t>
  </si>
  <si>
    <t>15001220___22103</t>
  </si>
  <si>
    <t>SUMINISTRO DE COMBUSTIBLE DEL CAMPUS DE ALTEA</t>
  </si>
  <si>
    <t>Trabajos realizados por otras empresas: limpieza</t>
  </si>
  <si>
    <t>Tramitar Servicio de limpieza para Campus Altea</t>
  </si>
  <si>
    <t>1500 1220 22700</t>
  </si>
  <si>
    <t>Se ha añadido el edificio Mascarat</t>
  </si>
  <si>
    <t>15001220___22700</t>
  </si>
  <si>
    <t>TRABAJOS REALIZADOS POR OTRAS EMPRESAS: LIMPIEZA DEL CAMPUS DE ALTEA</t>
  </si>
  <si>
    <t>Trabajos realizados por otras empresas: seguridad</t>
  </si>
  <si>
    <t>Tramitar Servicio de seguridad para Campus Altea</t>
  </si>
  <si>
    <t>1500 1220 22701</t>
  </si>
  <si>
    <t>Importe sobre nuevo contrato adjudicado</t>
  </si>
  <si>
    <t>15001220___22701</t>
  </si>
  <si>
    <t>TRABAJOS REALIZADOS POR OTRAS EMPRESAS: SERVICIO DE SEGURIDAD DEL CAMPUS DE ALTEA</t>
  </si>
  <si>
    <t>Trabajos realizados por otras empresas: Servicio de conserjería</t>
  </si>
  <si>
    <t>Tramitar Servicio de Conserjería para Campus Altea</t>
  </si>
  <si>
    <t>1500 1220 22703</t>
  </si>
  <si>
    <t>Estimación según precio salida nuevo contrato 2024</t>
  </si>
  <si>
    <t>15001220___22703</t>
  </si>
  <si>
    <t>TRABAJOS REALIZADOS POR OTRAS EMPRESAS: SERVICIO DE CONSERJERÍA DEL CAMPUS DE ALTEA</t>
  </si>
  <si>
    <t>Trabajos realizados por otras empresas: jardinería</t>
  </si>
  <si>
    <t>Tramitar Servicio de jardinería para Campus Altea</t>
  </si>
  <si>
    <t>1500 1220 22707</t>
  </si>
  <si>
    <t>CONTRATO JARDINERÍA = 66.977,04 €
MASCARAT 1 AÑO = 243 €
ENTORNO MASCARAT= 1000</t>
  </si>
  <si>
    <t>15001220___22707</t>
  </si>
  <si>
    <t>TRABAJOS REALIZADOS POR OTRAS EMPRESAS: JARDINERÍA DEL CAMPUS DE ALTEA</t>
  </si>
  <si>
    <t>URBANIZACIÓN ENTORNO EDIFICIO MASCARAT ALTEA</t>
  </si>
  <si>
    <t>1500 1220 60100</t>
  </si>
  <si>
    <t>Solicitado 187.000€ en 2024 pero hubo un reajuste y se trasladó a 2025. De momento, no se va a solicitar</t>
  </si>
  <si>
    <t>15001220___60100</t>
  </si>
  <si>
    <t>URBANIZACIÓN ENTORNO EDIFICIO MASCARAT</t>
  </si>
  <si>
    <t>Trabajos prestados por modelos de Bellas Artes</t>
  </si>
  <si>
    <t>Tramitar Servicio de modelos para el desarrollo de los estudios de Bellas Artes en Campus Altea</t>
  </si>
  <si>
    <t>1500 4220 22609</t>
  </si>
  <si>
    <t>Precio conforme al nuevo contrato</t>
  </si>
  <si>
    <t>15004220___22609</t>
  </si>
  <si>
    <t>TRABAJOS PRESTADOS: MODELOS BELLAS ARTES</t>
  </si>
  <si>
    <t>1600</t>
  </si>
  <si>
    <t>Tramitar el suministro de energía eléctrica para Campus Elche</t>
  </si>
  <si>
    <t>1600 1220 22100</t>
  </si>
  <si>
    <t>Precio conforme a la previsión del consumo y a la previsión de los precios a futuro de la energia de OMIP de 13c€/kwh</t>
  </si>
  <si>
    <t>16001220___22100</t>
  </si>
  <si>
    <t>SUMINISTRO DE ENERGÍA ELÉCTRICA DEL CAMPUS DE ELCHE</t>
  </si>
  <si>
    <t>Tramitar el suministro de agua para Campus Elche</t>
  </si>
  <si>
    <t>1600 1220 22101</t>
  </si>
  <si>
    <t>Previsto Agua Potable del Campus con dotación de CCRR 75,000 M3 X 0,36 €/M3 = 27,000 €. +35,000 x3,75=131,250+ 30,000*3,75 = 112,500 = =270750 €</t>
  </si>
  <si>
    <t>16001220___22101</t>
  </si>
  <si>
    <t>SUMINISTRO DE AGUA DEL CAMPUS DE ELCHE</t>
  </si>
  <si>
    <t>Suministro: gas</t>
  </si>
  <si>
    <t>Tramitar el suministro de gas para Campus Elche</t>
  </si>
  <si>
    <t>1600 1220 22102</t>
  </si>
  <si>
    <t>Estimación según precios a futuro MIBGAS año 2025</t>
  </si>
  <si>
    <t>16001220___22102</t>
  </si>
  <si>
    <t>SUMINISTRO DE GAS DEL CAMPUS DE ELCHE</t>
  </si>
  <si>
    <t>Tramitar el suministro de combustible para Campus Elche</t>
  </si>
  <si>
    <t>1600 1220 22103</t>
  </si>
  <si>
    <t>16001220___22103</t>
  </si>
  <si>
    <t>SUMINISTRO DE COMBUSTIBLE DEL CAMPUS DE ELCHE</t>
  </si>
  <si>
    <t>Otros gastos: mantenimiento y socorrismo piscina</t>
  </si>
  <si>
    <t>Tramitar Servicio de Mantenimiento de las instalaciones de la piscina para campus Elche</t>
  </si>
  <si>
    <t>1600 1220 22609</t>
  </si>
  <si>
    <t>Según nuevo contrato en licitacion.</t>
  </si>
  <si>
    <t>16001220___22609</t>
  </si>
  <si>
    <t>MANTENIMIENTO SOC. PISCINA DEL CAMPUS DE ELCHE</t>
  </si>
  <si>
    <t>Tramitar Servicio de limpieza para Campus Elche</t>
  </si>
  <si>
    <t>1600 1220 22700</t>
  </si>
  <si>
    <t>Se ha estimado una subida de 6000 horas para incluir el edificio Valverde.</t>
  </si>
  <si>
    <t>16001220___22700</t>
  </si>
  <si>
    <t>TRABAJOS REALIZADOS POR OTRAS EMPRESAS: LIMPIEZA DEL CAMPUS DE ELCHE</t>
  </si>
  <si>
    <t>Tramitar Servicio de seguridad para Campus Elche</t>
  </si>
  <si>
    <t>1600 1220 22701</t>
  </si>
  <si>
    <t>16001220___22701</t>
  </si>
  <si>
    <t>TRABAJOS REALIZADOS POR OTRAS EMPRESAS: SERVICIO DE SEGURIDAD DEL CAMPUS DE ELCHE</t>
  </si>
  <si>
    <t>Tramitar Servicio de Conserjería para Campus Elche</t>
  </si>
  <si>
    <t>1600 1220 22703</t>
  </si>
  <si>
    <t>ESTIMACIÓN SEGÚN PRECIO SALIDA NUEVO CONTRATO 2024 Se ha añadido Valverde.</t>
  </si>
  <si>
    <t>16001220___22703</t>
  </si>
  <si>
    <t>TRABAJOS REALIZADOS POR OTRAS EMPRESAS: SERVICIO DE CONSERJERÍA DEL CAMPUS DE ELCHE</t>
  </si>
  <si>
    <t>Tramitar Servicio de jardinería para Campus Elche</t>
  </si>
  <si>
    <t>1600 1220 22707</t>
  </si>
  <si>
    <t>JARDINERÍA = 726.143,15 € y PALMERAS = 88.856,85 €, INLUYE AMPLIACION DE ZONAS VALONA Y DEPARTAMENTAL</t>
  </si>
  <si>
    <t>16001220___22707</t>
  </si>
  <si>
    <t>TRABAJOS REALIZADOS POR OTRAS EMPRESAS: JARDINERÍA DEL CAMPUS DE ELCHE</t>
  </si>
  <si>
    <t>1700</t>
  </si>
  <si>
    <t>Tramitar el suministro de energía eléctrica para Campus Orihuela</t>
  </si>
  <si>
    <t>1700 1220 22100</t>
  </si>
  <si>
    <t>17001220___22100</t>
  </si>
  <si>
    <t>SUMINISTRO DE ENERGÍA ELÉCTRICA DEL CAMPUS DE ORIHUELA</t>
  </si>
  <si>
    <t>Tramitar el suministro de agua para Campus Orihuela</t>
  </si>
  <si>
    <t>1700 1220 22101</t>
  </si>
  <si>
    <t>17001220___22101</t>
  </si>
  <si>
    <t>SUMINISTRO DE AGUA DEL CAMPUS DE ORIHUELA</t>
  </si>
  <si>
    <t>Suministro: gas (propano)</t>
  </si>
  <si>
    <t>Tramitar el suministro de gas para Campus Orihuela</t>
  </si>
  <si>
    <t>1700 1220 22102</t>
  </si>
  <si>
    <t>Estimación según precios mercado actual</t>
  </si>
  <si>
    <t>17001220___22102</t>
  </si>
  <si>
    <t>SUMINISTRO DE GAS DEL CAMPUS DE ORIHUELA</t>
  </si>
  <si>
    <t>Tramitar el suministro de combustible para Campus Orihuela</t>
  </si>
  <si>
    <t>1700 1220 22103</t>
  </si>
  <si>
    <t>17001220___22103</t>
  </si>
  <si>
    <t>SUMINISTRO DE COMBUSTIBLE Y BIOMASA DEL CAMPUS DE ORIHUELA</t>
  </si>
  <si>
    <t>Tramitar Servicio de limpieza para Campus Orihuela</t>
  </si>
  <si>
    <t>1700 1220 22700</t>
  </si>
  <si>
    <t>17001220___22700</t>
  </si>
  <si>
    <t>TRABAJOS REALIZADOS POR OTRAS EMPRESAS: LIMPIEZA DEL CAMPUS DE ORIHUELA</t>
  </si>
  <si>
    <t>Tramitar Servicio de seguridad para Campus Orihuela</t>
  </si>
  <si>
    <t>1700 1220 22701</t>
  </si>
  <si>
    <t>17001220___22701</t>
  </si>
  <si>
    <t>TRABAJOS REALIZADOS POR OTRAS EMPRESAS: SERVICIO DE SEGURIDAD DEL CAMPUS DE ORIHUELA</t>
  </si>
  <si>
    <t>Tramitar Servicio de Conserjería para Campus Orihuela</t>
  </si>
  <si>
    <t>1700 1220 22703</t>
  </si>
  <si>
    <t>ESTIMACIÓN SEGÚN PRECIO SALIDA NUEVO CONTRATO 2024</t>
  </si>
  <si>
    <t>17001220___22703</t>
  </si>
  <si>
    <t>TRABAJOS REALIZADOS POR OTRAS EMPRESAS: SERVICIO DE CONSERJERÍA DEL CAMPUS DE ORIHUELA</t>
  </si>
  <si>
    <t>Tramitar Servicio de jardinería para Campus Orihuela</t>
  </si>
  <si>
    <t>1700 1220 22707</t>
  </si>
  <si>
    <t>JARDINERÍA 190.608,11 € y PALMERAS 15.891,47 €. AMPLIACIÓN MANTENIMIENTO RUGBY</t>
  </si>
  <si>
    <t>17001220___22707</t>
  </si>
  <si>
    <t>TRABAJOS REALIZADOS POR OTRAS EMPRESAS: JARDINERÍA DEL CAMPUS DE ORIHUELA</t>
  </si>
  <si>
    <t>1800</t>
  </si>
  <si>
    <t>MANTENIMIENTO INSTALACIONES LOCALES</t>
  </si>
  <si>
    <t xml:space="preserve">Trámitar los locales de la UMH, en la  Comunidad de propietarios de los locales  junto a Campus Sant Joan d'Alacant.
</t>
  </si>
  <si>
    <t>1800 1220 21200</t>
  </si>
  <si>
    <t>18001220___21200</t>
  </si>
  <si>
    <t>MANTENIMIENTOS INSTALACIONES LOCALES</t>
  </si>
  <si>
    <t>SUMINISTRO DE ENERGÍA ELÉCTRICA</t>
  </si>
  <si>
    <t>Tramitar el suministro de energía eléctrica para Campus Sant Joan d'Alacant</t>
  </si>
  <si>
    <t>1800 1220 22100</t>
  </si>
  <si>
    <t>18001220___22100</t>
  </si>
  <si>
    <t>SUMINISTRO DE ENERGÍA ELÉCTRICA DEL CAMPUS DE SANT JOAN D´ALACANT</t>
  </si>
  <si>
    <t>SUMINISTRO DE AGUA</t>
  </si>
  <si>
    <t>Tramitar el suministro de agua para Campus Sant Joan d'Alacant</t>
  </si>
  <si>
    <t>1800 1220 22101</t>
  </si>
  <si>
    <t>PREVISIÓN RIEGO: 13.000 M3</t>
  </si>
  <si>
    <t>18001220___22101</t>
  </si>
  <si>
    <t>SUMINISTRO DE AGUA DEL CAMPUS DE SANT JOAN D´ALACANT</t>
  </si>
  <si>
    <t>SUMINISTRO DE GAS</t>
  </si>
  <si>
    <t>Tramitar el suministro de gas para Campus Sant Joan d'Alacant</t>
  </si>
  <si>
    <t>1800 1220 22102</t>
  </si>
  <si>
    <t>18001220___22102</t>
  </si>
  <si>
    <t>SUMINISTRO DE GAS DEL CAMPUS DE SANT JOAN D´ALACANT</t>
  </si>
  <si>
    <t>SUMINISTRO DE COMBUSTIBLE</t>
  </si>
  <si>
    <t>Tramitar el suministro de combustible para Campus Sant Joan d'Alacant</t>
  </si>
  <si>
    <t>1800 1220 22103</t>
  </si>
  <si>
    <t>18001220___22103</t>
  </si>
  <si>
    <t>SUMINISTRO DE COMBUSTIBLE DEL CAMPUS DE SANT JOAN D´ALACANT</t>
  </si>
  <si>
    <t>TRABAJOS REALIZADOS POR OTRAS EMPRESAS: SERVICIO DE LIMPIEZA</t>
  </si>
  <si>
    <t>Tramitar Servicio de limpieza para Campus Sant Joan d'Alacant</t>
  </si>
  <si>
    <t>1800 1220 22700</t>
  </si>
  <si>
    <t>Incluido edificio Concepcion Aleixandre</t>
  </si>
  <si>
    <t>18001220___22700</t>
  </si>
  <si>
    <t>TRABAJOS REALIZADOS POR OTRAS EMPRESAS: LIMPIEZA DEL CAMPUS DE SANT JOAN D´ALACANT</t>
  </si>
  <si>
    <t>TRABAJOS REALIZADOS POR OTRAS EMPRESAS: SERVICIO DE SEGURIDAD</t>
  </si>
  <si>
    <t>Tramitar Servicio de seguridad para Campus Sant Joan d'Alacant</t>
  </si>
  <si>
    <t>1800 1220 22701</t>
  </si>
  <si>
    <t>18001220___22701</t>
  </si>
  <si>
    <t>TRABAJOS REALIZADOS POR OTRAS EMPRESAS: SERVICIO DE SEGURIDAD DEL CAMPUS DE SANT JOAN D´ALACANT</t>
  </si>
  <si>
    <t>TRABAJOS REALIZADOS POR OTRAS EMPRESAS: SERVICIO DE CONSERJERÍA</t>
  </si>
  <si>
    <t>Tramitar Servicio de Conserjería para Campus Sant Joan d'Alacant</t>
  </si>
  <si>
    <t>1800 1220 22703</t>
  </si>
  <si>
    <t>ESTIMACIÓN SEGÚN PRECIO SALIDA NUEVO CONTRATO 2024 Y SE AÑADE CONCEPCION ALEIXANDRE.</t>
  </si>
  <si>
    <t>18001220___22703</t>
  </si>
  <si>
    <t>TRABAJOS REALIZADOS POR OTRAS EMPRESAS: SERVICIO DE CONSERJERÍA DEL CAMPUS DE SANT JOAN D´ALACANT</t>
  </si>
  <si>
    <t>TRABAJOS REALIZADOS POR OTRAS EMPRESAS: SERVICIO DE JARDINERÍA</t>
  </si>
  <si>
    <t>Tramitar Servicio de jardinería para Campus Sant Joan d'Alacant</t>
  </si>
  <si>
    <t>1800 1220 22707</t>
  </si>
  <si>
    <t>JARDINERÍA = 128,500 € y PALMERAS = 1.197,19 €</t>
  </si>
  <si>
    <t>18001220___22707</t>
  </si>
  <si>
    <t>TRABAJOS REALIZADOS POR OTRAS EMPRESAS: JARDINERÍA DEL CAMPUS DE SANT JOAN D´ALACANT</t>
  </si>
  <si>
    <t>COMUNICACIÓN CON LOS ESTUDIANTES (TELEFONO,CORREO POSTAL) ACREDITAR SU CONOCIMIENTO</t>
  </si>
  <si>
    <t>222000 Y 22201</t>
  </si>
  <si>
    <t>TELEFÓNO Y CORREO</t>
  </si>
  <si>
    <t>4000</t>
  </si>
  <si>
    <t>COMPLETAR LAS ACCIONES PREVISTAS EN EL PLAN DE CALIDAD EN CUANTO A LA DOCENCIA E INVESTIGACIÓN Y LAS ACTUACIONES PREVISTAS EN EL PLAN DIRECTOR PARA LA CALIDAD EN LA GESTIÓN</t>
  </si>
  <si>
    <t>MEJORA DE LA APLICACIÓN SGQ</t>
  </si>
  <si>
    <t>4000_12102_22609</t>
  </si>
  <si>
    <t>RESOLUCIÓN DE INCIDENCIAS MENSUALES</t>
  </si>
  <si>
    <t>EXPTE. 2023_008. SE TRATADE UN CONTRATO DE EXCLUSIVIDAD. EL CONTRATÓ SE PRORROGÓ POR EL PERIODO DE UN AÑO Y FINALIZA EL 28 DE FEBRERO DE 2025. LOS GASTOS DE MANTENIMIENTO PARA LOS MESES DE ENERO Y FEBRERO DE 2025 ESTÁN PRESUPUESTADOS EN 544,50 QUE SE IMPUTARÁN EN LA PARTIDA PRESUPUESTARIA 4000 12102 22609. SE ESTÁ TRAMITANDO UN NUEVO CONTRATO PARA CONTINUAR CON EL MANTENIMIENTO DE LA APLICACIÓN QUE SE PREVEE QUE COMIENCE A PARTIR DEL 1 DE MARZO DE 2025. EL PRESUPUESTO MENSUAL PARA LOS MESES DE MARZO A DICIEMBRE  ES DE 150 € + IVA (31,50 €) RESULTANDO UN TOTAL DE 1815 €. EL NUEVO CONTRATO SE PREVEE QUE TENGA UNA DURACIÓN DE 4 AÑOS MÁS UNA POSIBLE PRÓRROGA DE UN AÑO.</t>
  </si>
  <si>
    <t>400012102__22609</t>
  </si>
  <si>
    <t>OTROS TRABAJOS REALIZADOS POR EMPRESAS: SOFTWARE CAMPUS, NORMAS ISO;</t>
  </si>
  <si>
    <t xml:space="preserve">REALIZAR AUDITORÍAS INTERNAS EN MATERIA DE CALIDAD EN LA GESTIÓN </t>
  </si>
  <si>
    <t>%  AUDITORÍAS REALIZADAS CONFORME AL PLAN DE TRABAJO</t>
  </si>
  <si>
    <t>SE ESTÁ PREPARANDO UN CONTRATO PARA LA REALIZACIÓN DE LAS AUDITORIAS PREVISTAS PARA QUE ENTRE EN VIGOR EN EL 2025. EN EL AÑO 2024 SE AUDITARÓN 15 SERVICIOS. PARA EL AÑO 2025 Y SIGUIENTES SE PRETENDE AUDITAR LA TOTALIDAD DE LOS SERVICIOS CON UN PRESUPUESTO PREVISTO DE 3025 €</t>
  </si>
  <si>
    <t>VOZ DEL CLIENTE</t>
  </si>
  <si>
    <t>CONSEGUIR INFORMACIÓN SOBRE LA PERCEPCIÓN DE LOS ESTUDIANTES CON RESPECTO A LA DOCENCIA Y LOS SERVICIOS PRESTADOS</t>
  </si>
  <si>
    <t>4000_12103_22609</t>
  </si>
  <si>
    <t>NÚMERO DE ACTIVIDADES DESARROLLADAS</t>
  </si>
  <si>
    <t>INICIALMENTE SE CONCEDIERON 3OOO €. POSTERIORMENTE EN EL MES DE MARZO SE REALIZÓ UNA MODIFICACIÓN PRESUPUESTARIA INCREMENTÁNDOSE EN 4000 € MÁS PARA LA COMPRA DE 4 ORDENADORES PORTÁTILES SORTEADOS ENTRE LOS ESTUDIANTES PARTICIPANTES EN LAS ENCUESTAS DE CALIDAD DEL PRIMER Y SEGUNDO SEMESTRE. PARA EL AÑO 2025 ESTÁ PREVISTO QUE SE VUELVAN A SORTEAR LOS 4 ORDENADORES POR LO QUE SE HA INCREMENTADO EL IMPORTE SOLICITADO PARA ATENDER LA COMPRA DE LOS ORDENADORES.</t>
  </si>
  <si>
    <t>400012103__22609</t>
  </si>
  <si>
    <t>TRABAJOS:  ENCUESTAS DE CALIDAD</t>
  </si>
  <si>
    <t>4100</t>
  </si>
  <si>
    <t>Acciones específicas de Gestión de Prácticas Obligatorias: Cotización a la Seguridad Social</t>
  </si>
  <si>
    <t>4, Cotización a la Seguridad Social</t>
  </si>
  <si>
    <t>410012201_1700</t>
  </si>
  <si>
    <t>Número de prácticas realizadas</t>
  </si>
  <si>
    <t>41001220___17000</t>
  </si>
  <si>
    <t>GESTIÓN DE PRÁCTICAS OBLIGATORIAS: COTIZACIÓN A LA SEGURIDAD SOCIAL</t>
  </si>
  <si>
    <t>Acciones específicas de Gestión de Documentación</t>
  </si>
  <si>
    <t>3. Envío de cartas con documentos de prácticas, convenios + anexos, Llamadas telefónicas a estudiantes y empresas</t>
  </si>
  <si>
    <t>410012208__24900</t>
  </si>
  <si>
    <t>10000 cartas</t>
  </si>
  <si>
    <t>Realizado 90%</t>
  </si>
  <si>
    <t>ACCIONES ESPECÍFICAS DE GESTIÓN DEL SERVICIO DE OBSERVATORIO OCUPACIONAL</t>
  </si>
  <si>
    <t>Actividades de inserción laboral y fomento del empleo</t>
  </si>
  <si>
    <t>1.1 Confeccionar el informe de inserción laboral</t>
  </si>
  <si>
    <t>410032401__22602</t>
  </si>
  <si>
    <t>Informe de inserción realizado</t>
  </si>
  <si>
    <t>1 informe antes del 15,11,24</t>
  </si>
  <si>
    <t>En proceso (25%)</t>
  </si>
  <si>
    <t>Realizar 1 informe antes del 15,11,2025</t>
  </si>
  <si>
    <t>ACTIVIDADES DE INSERCIÓN LABORAL Y FOMENTO DE EMPLEO</t>
  </si>
  <si>
    <t>1.2 Desarrollo de las jornadas de Empleo</t>
  </si>
  <si>
    <t>Número de jornadas desarrolladas</t>
  </si>
  <si>
    <t>17 (100%)</t>
  </si>
  <si>
    <t>Agregado en la línea 1.1</t>
  </si>
  <si>
    <t>1.3 Grabación, edición de vídeos y subida a servidor</t>
  </si>
  <si>
    <t>Número de jornadas grabadas</t>
  </si>
  <si>
    <t>17(100%)</t>
  </si>
  <si>
    <t>1.4 Asesoramiento en programa hermes de prácticas en el extranjero</t>
  </si>
  <si>
    <t>Servicio de Asesoramiento a estudiantes</t>
  </si>
  <si>
    <t>15 (100%)</t>
  </si>
  <si>
    <t>Encuentros, actividades formativas para mejorar la empleabilidad y la creación de empresas</t>
  </si>
  <si>
    <t>2.1 Encuentro de Tutores</t>
  </si>
  <si>
    <t>410032402__23100</t>
  </si>
  <si>
    <t>Realización del evento</t>
  </si>
  <si>
    <t>1 evento 11/2024</t>
  </si>
  <si>
    <t>En proceso (10%)</t>
  </si>
  <si>
    <t>1 evento</t>
  </si>
  <si>
    <t>ENCUENTROS, ACTIVIDADES FORMATIVAS PARA MEJORAR EMPLEABILIDAD Y CREACIÓN DE EMPRESAS</t>
  </si>
  <si>
    <t>2.2 EmpleoWeekend /Entrevistas de trabajo simuladas</t>
  </si>
  <si>
    <t>1 evento (26-27/09)</t>
  </si>
  <si>
    <t>1 (50%)</t>
  </si>
  <si>
    <t>1 evento (11/04)</t>
  </si>
  <si>
    <t>Agregado en la línea 2.1</t>
  </si>
  <si>
    <t>2.3 Difusión del programa de prácticas</t>
  </si>
  <si>
    <t>Número de charlas</t>
  </si>
  <si>
    <t>10 (100%)</t>
  </si>
  <si>
    <t>2.4 Certamen Innova-Emprende</t>
  </si>
  <si>
    <t>En proceso 30%</t>
  </si>
  <si>
    <t>2.5 Asistencia a jornadas de formación y visitas a centros</t>
  </si>
  <si>
    <t>Número de eventos</t>
  </si>
  <si>
    <t>8 Asistencia a Eventos externos</t>
  </si>
  <si>
    <t>En proceso (75%)</t>
  </si>
  <si>
    <t>8 Asistencias a Eventos externos</t>
  </si>
  <si>
    <t>2.6 EmprendeWeekend</t>
  </si>
  <si>
    <t>Realizado 100%</t>
  </si>
  <si>
    <t xml:space="preserve">GASTOS DE FUNCIONAMIENTO DELEGACION DE ESTUDIANTES </t>
  </si>
  <si>
    <t>GASTO FUNCIONAMIENTO</t>
  </si>
  <si>
    <t>4300_1220_24900</t>
  </si>
  <si>
    <t>43001220___24900</t>
  </si>
  <si>
    <t>GASTOS DE FUNCIONAMIENTO DE LA DELEGACIÓN DE ESTUDIANTES</t>
  </si>
  <si>
    <t xml:space="preserve">ORGANIZAR, IMPULSAR LA PARTICIPACION  DE ESTUDIANTES EN LAS ACTIVIDADES DESARROLLADAS POR LA DELEGACIÓN DE ESTUDIANTES </t>
  </si>
  <si>
    <t>CREACION DE NUEVOS PROYECTOS FORMATIVOS</t>
  </si>
  <si>
    <t>4300_32401_22608</t>
  </si>
  <si>
    <t>Nº DE ACTIVIDADES A DESARROLAR</t>
  </si>
  <si>
    <t>430032401__22608</t>
  </si>
  <si>
    <t>ACTIVIDADES DESARROLLADAS POR LA DELEGACIÓN DE ESTUDIANTES</t>
  </si>
  <si>
    <t>REALIZACIÓN DE CONGRESOS</t>
  </si>
  <si>
    <t>ESTIMACION REALIZACION CONGRESOS</t>
  </si>
  <si>
    <t xml:space="preserve">DESARROLLO DE CONCURSOS </t>
  </si>
  <si>
    <t>ESTIMACION NUEVOS DESARROLS PROYECTOS</t>
  </si>
  <si>
    <t>JORNADAS FORMATIVAS  Y PUERTAS ABIERTAS</t>
  </si>
  <si>
    <t>JORNADAS A DESARROLAR</t>
  </si>
  <si>
    <t>4400</t>
  </si>
  <si>
    <t>OBTENCIÓN ACREDITACIÓN ISO 9001:2015</t>
  </si>
  <si>
    <t>CONTRATOS MENORES DE AUDITORÍA INTERNA; AUDITORÍA EXTERNA; VALIDACIÓN CABINAS FLUJO LAMINAR; VALIDACIÓN TERMÓMETROS Y CONGELADORES</t>
  </si>
  <si>
    <t>#REF!</t>
  </si>
  <si>
    <t>440054101__22706</t>
  </si>
  <si>
    <t>OBTENCIÓN DE LA ACREDITACOÓN ISO 9001</t>
  </si>
  <si>
    <t>OBTENIDA</t>
  </si>
  <si>
    <t>OBTENERLA</t>
  </si>
  <si>
    <t>ACREDITACIONES DEL SEA: ISO</t>
  </si>
  <si>
    <t>LEGALIZACIÓN EQUIPOS A PRESIÓN</t>
  </si>
  <si>
    <t xml:space="preserve">4400541010_22706 </t>
  </si>
  <si>
    <t>OBTENER LA VALIDACIÓN DE LOS EQUIPOS</t>
  </si>
  <si>
    <t>A LA ESPERA DE LA FORMALIZACIÓN O NO DEL CONTRATO, NO SE HAN PODIDO EFECTUAR LOS PROCESOS DE LEGALIZACIÓN, TAN SOLO LAS RETENCIONES DE CRÉDITO PARA PODER ACOMETERLA, POR LO QUE LA PARTIDA DEBE PERMANECER INTACTA PARA PODER AFRONTAR LA LEGALIZACIÓN DE LOS EQUIPOS.</t>
  </si>
  <si>
    <t>4400 541.01.0_ 22706</t>
  </si>
  <si>
    <t>ADQUISICIÓN, MANTENIMIENTO Y CRÍA DE MODELOS ANIMALES</t>
  </si>
  <si>
    <t>ACUERDO MARCO SUMINISTRO PIENSOS Y LECHOS; ACUERDO MARCO SUMINISTRO ANIMALES, ANALÍTICAS, PORTES, MEDICAMENTOS, INCINERACIÓN. CONTRATOS MENORES DE OTROS MATERIALES QUE PUDIERAN SER NECESARIOS.</t>
  </si>
  <si>
    <t>440054102__22105</t>
  </si>
  <si>
    <t>PORCENTAJE SATISFACCIÓN USUARIOS</t>
  </si>
  <si>
    <t>ADQUISICIÓN, MANTENIMIENTO Y CRÍA DE MODELOS ANIMALES (SEA)</t>
  </si>
  <si>
    <t>APOYO TÉCNICO AL USO DE ANIMALES</t>
  </si>
  <si>
    <t>SUMINISTROS PARA EL USO DE MODELOS ANIMALES EXPERIMENTALES</t>
  </si>
  <si>
    <t>440054104__22706</t>
  </si>
  <si>
    <t>INCREMENTO POR INCLUIR LA RETIRADA DEL EQUIPO RMN Y ADAPTACIÓN DE LA SALA A TRABAJO EN PRESIÓN NEGATIVA EN RACKS VENTILADOS.</t>
  </si>
  <si>
    <t>APOYO TÉCNICO PARA EL USO DE MODELOS ANIMALES EXPERIMENTALES</t>
  </si>
  <si>
    <t>4401</t>
  </si>
  <si>
    <t>440154102__22105</t>
  </si>
  <si>
    <t>º</t>
  </si>
  <si>
    <t>ADQUISICIÓN, MANTENIMIENTO Y CRÍA DE MODELOS ANIMALES (RMG)</t>
  </si>
  <si>
    <t xml:space="preserve">MANTENIMIENTO Y REPARACIONES DE EQUIPOS DE  DOCENCIA E INVESTIGACIÓN El objetivo de esta partida es la adquisición de materiales, equipamiento y repuestos necesarios para las reparaciones que realiza el personal técnico del SATDI y gastos de contrataciones externas necesarias para las reparaciones. Se incluyen pequeñas instalaciones de tipo eléctrico o electrónico que puedan ser necesarias como complemento o mejora de instalaciones existentes. </t>
  </si>
  <si>
    <t xml:space="preserve">1.1 Adquisición de material para reparaciones que ejecutan  técnicos del servicio.
1.2 Realización de pequeñas instalaciones relacionadas con equipos de docencia e investigación (cableado, componentes, etc) 
1.3. Reparación y mantenimiento de equipos de docencia e investigación
1.4 Contratación de servicios técnicos de reparación
</t>
  </si>
  <si>
    <t>4700/54101/22106</t>
  </si>
  <si>
    <t>(Reparaciones valoradas/Reparaciones solicitadas) x100</t>
  </si>
  <si>
    <t>470054101__22106</t>
  </si>
  <si>
    <t>MANTENIMIENTO Y REPARACIONES DE EQUIPOS DE DOCENCIA E INVESTIGACIÓN</t>
  </si>
  <si>
    <t xml:space="preserve">SUMINISTRO DE MATERIAL Y HERRAMIENTAS PARA TÉCNICOS DE LABORATORIO El objetivo de esta partida es la inversión en la mejora de las instalaciones y equipos en los puestos de trabajo del personal del Servicio. Dotación EPIs, herramientas y todo aquel material necesario para el desarrollo de su trabajo. 
</t>
  </si>
  <si>
    <t>2.1 Adquisición, reparación y reposición de EPIs, equipamiento, reactivos, patrones y material de trabajo necesario para el correcto desarrollo del trabajo del personal del SATDI.</t>
  </si>
  <si>
    <t>4700/54102/22109</t>
  </si>
  <si>
    <t>(Material adquirido/Material solicitado) x100</t>
  </si>
  <si>
    <t>470054102__22109</t>
  </si>
  <si>
    <t>SUMINISTROS DE MATERIAL Y HERRAMIENTAS PARA TÉCNICOS</t>
  </si>
  <si>
    <t xml:space="preserve">INSTALACIONES SATDI-IC (Instrumentación Científica) El objetivo de esta partida es cubrir, entre otros, el gasto generado en gases a presión y líquidos criogénicos necesarios para equipos asignados al SATDI. Dichas instalaciones son, en el campus de Elche, un equipo de resonancia magnética nuclear (RMN) que requiere para su mantenimiento un alto consumo de nitrógeno y helio líquidos, más los gases embotellados nitrógeno y helio para impulsar estos líquidos criogénicos. El SATDI-IC incluye diversos equipos  adquiridos con fondos FEDER; entre los que se encuentran cromatógrafos de líquidos y de gases, equipos de absorción atómica,  equipo de plasma de acoplamiento inductivo (ICP), espectrómetro de masas (MS), etc. Dichos equipos requieren el uso de gases diversos como hidrógeno, nitrógeno, protóxido de nitrógeno, acetileno, aire, helio, argón, etc. Lo que genera un consumo elevado de estos gases imprescindibles para su correcto funcionamiento.
</t>
  </si>
  <si>
    <t>3.1 Gastos de funcionamiento de instalaciones y equipamiento SATDI-IC</t>
  </si>
  <si>
    <t>4700/5410401/21901</t>
  </si>
  <si>
    <t xml:space="preserve">(Servicios de gases ejecutados / servicios de gases necesarios)  x100 
</t>
  </si>
  <si>
    <t>4700 541.04.01 21901</t>
  </si>
  <si>
    <t>MANTENIMIENTO INSTALACIONES DE GASES PARA INVESTIGACIÓN</t>
  </si>
  <si>
    <t>Emitir la programación de la Radio UMH en FM</t>
  </si>
  <si>
    <t xml:space="preserve">Alquiler y mantenimiento de los equipos de alta frecuencia (antena, transmisor, radioenlace, RDS…)  </t>
  </si>
  <si>
    <t>6100 12201  20900</t>
  </si>
  <si>
    <t>Realización del mantenimiento (sí/no)</t>
  </si>
  <si>
    <t>610012201__20900</t>
  </si>
  <si>
    <t>MANTENIMIENTO CONTRATO SERVICIO CENTRO EMISOR. RADIO UMH.</t>
  </si>
  <si>
    <t>El proyecto de vida 
universitaria está 
formado por un conjunto 
de acciones dirigidas a
 ESTUDIANTES Y PERSONAL DE LA UMH, 
con el fin de dinamizar la vida en los campus y atender las necesidades de los estudiantes ofertando actividades lúdicas. Desde esta partida necesitamos realizar pagos a personal propio y ajeno.</t>
  </si>
  <si>
    <t xml:space="preserve">Atender las necesidades lúdicas del estudiantado ofertando actividades dentro de las escuelas de música, cocina, moda y los clubs de eSports, Do it yourself y escapadas gastro-ambientales entre otros. </t>
  </si>
  <si>
    <t>6100/ 3240/ 22608</t>
  </si>
  <si>
    <t>número de estudiantes que participan en las escuelas y clubs de Vida UMH</t>
  </si>
  <si>
    <t>Se amplía el número de actividades ofertadas a través de nuevos clubs (escapadas gastroambientales) y escuelas (moda).</t>
  </si>
  <si>
    <t>61003240___22608</t>
  </si>
  <si>
    <t>PROYECTO VIDA UNIVERSITARIA</t>
  </si>
  <si>
    <t>Contribuir a la mejora de la imagen de la Universidad  
 a través de Publicidad,
 ejecutar acciones encaminadas a la captación de estudiantes y
difundir nuestros títulos de grado y máster.</t>
  </si>
  <si>
    <t>Crear un plan de marketing anual que contemple la impresión de material divulgativo de la UMH (títulos de grado y posgrado) ; Contratación de publicidad y patrocionios (prensa, web, radio, exterior, TV, acciones de Marketing, etc.) ; Patrocinio de programas en diferentes medios de comunicación (Onda Cero, Teleelx, Información TV, Radio Elche) y campaña de captación en Google Adwords (SEM Y SEO) y Redes Sociales.</t>
  </si>
  <si>
    <t>6100/1220.2/22602</t>
  </si>
  <si>
    <t>% de ejecución del plan de Marketing</t>
  </si>
  <si>
    <t xml:space="preserve">Ejecución de nuevas acciones de Marketing para aumentar la visibilidad de la marca UMH, concretamente en publicidad exterior (vallas publicitarias, marquesinas, TRAM, etc.) con el fin de lograr una mayor presencia en la ciudad de Alicante y la comarca del Alacantí. </t>
  </si>
  <si>
    <t>610012202__22602</t>
  </si>
  <si>
    <t>PUBLICIDAD, EDICIONES, MERCHANDISING, EVENTOS Y DEMÁS ACCIONES DE COMUNICACIÓN GENERAL</t>
  </si>
  <si>
    <t>Maquetación y diseño de diferentes piezas gráficas para difundir los títulos oficiales de la umh.</t>
  </si>
  <si>
    <t>Diseño y maquetación de piezas publicitarias para web, prensa, imprenta,  Internet y exterior.</t>
  </si>
  <si>
    <t>6100/1220.3/22706</t>
  </si>
  <si>
    <t>Número de diseños realizados</t>
  </si>
  <si>
    <t>610012203__22706</t>
  </si>
  <si>
    <t>ASISTENCIAS TÉCNICAS PARA EL DESARROLLO DE PROYECTOS DE MARKETING</t>
  </si>
  <si>
    <t>Atender necesidades específicas del servicio de comunicación (dietas, kilometraje) para dar soporte a las acciones realizadas en Redes Sociales, Revista UMH Sapiens y Tv. Universitaria.</t>
  </si>
  <si>
    <t>Dietas y kilometraje de personal colaborador</t>
  </si>
  <si>
    <t>6100/1220.4/22001</t>
  </si>
  <si>
    <t>% de acciones cubiertas en redes sociales, divulgación científica, TV universitaria,  Aula Plaça Baix</t>
  </si>
  <si>
    <t>610012204__22001</t>
  </si>
  <si>
    <t>DESARROLLO DE ACCIONES ESTRATÉGICAS DE COMUNICACIÓN</t>
  </si>
  <si>
    <t>Comunicar la Ciencia que se genera en la UMH, hacerla llegar a la sociedad y difundir los logros realizados por nuestros profesores e investigadores a través de una revista científica.</t>
  </si>
  <si>
    <t>Producir, realizar, maquetar, imprimir y distribuir la revista trimestral de divulgación científica de la UMH: "UMH Sapiens"</t>
  </si>
  <si>
    <t>6100/1220.5/22600</t>
  </si>
  <si>
    <t>número de revistas publicadas al año</t>
  </si>
  <si>
    <t>Dar soporte a nuevas acciones de divulgación científica: Noche Europea de las Investigadoras, Eureka: Birras y Ciencia; Exposiciones científicas itinerantes en IES y colegios; Ciencia en tu salón.</t>
  </si>
  <si>
    <t>610012205__22600</t>
  </si>
  <si>
    <t>ACCIONES DE INVESTIGACIÓN CIENTÍFICA</t>
  </si>
  <si>
    <t>Consultar las noticias de la UMH que aparecen en los diarios.</t>
  </si>
  <si>
    <t>Adquisición en digital de la prensa diaria a través de diferentes plataformas como ORBYT o KIOSCO Y MÁS.</t>
  </si>
  <si>
    <t>6100/1220.6/22600</t>
  </si>
  <si>
    <t>% de número de días laborales que se consultan y analizan las noticias de la UMH</t>
  </si>
  <si>
    <t>610012206__22600</t>
  </si>
  <si>
    <t>PRENSA DIARIA</t>
  </si>
  <si>
    <t>Medir y comparar sucesivamente la imagen de la Universidad en diferentes públicos objetivos.</t>
  </si>
  <si>
    <t>Realización de encuestas para determinar los parámetros de la UMH mejor valorados interna y externamente y análisis de resultados para la toma de decisiones de Marketing.</t>
  </si>
  <si>
    <t>6100/1220.7/22600</t>
  </si>
  <si>
    <t>% Informe  realizado</t>
  </si>
  <si>
    <t>610012207__22600</t>
  </si>
  <si>
    <t>ACTIVIDADES PARA EL POSICIONAMIENTO Y PROMOCIÓN DE LA MARCA UMH</t>
  </si>
  <si>
    <t>Fomento de imagen corporativa: Presupuesto para cubrir los gastos protocolarios del equipo de Gobierno.</t>
  </si>
  <si>
    <t>Detalles promocionales para cuidar la imagen corporativa de la UMH.</t>
  </si>
  <si>
    <t>6100/1220.9/22109</t>
  </si>
  <si>
    <t>Número de atenciones protocolarias</t>
  </si>
  <si>
    <t>610012209__22109</t>
  </si>
  <si>
    <t>IMAGEN CORPORATIVA</t>
  </si>
  <si>
    <t xml:space="preserve">Promocionar la marca UMH a través de la venta de productos de merchandising </t>
  </si>
  <si>
    <t>Desarrollo de la nueva línea de moda en los diferentes canales de venta  (Aula plaça baix, máquinas expendedoras, etc.)</t>
  </si>
  <si>
    <t>6100/1221.1/22601</t>
  </si>
  <si>
    <t>Número de nuevos productos disponibles a la venta</t>
  </si>
  <si>
    <t>610012211__22601</t>
  </si>
  <si>
    <t>PROMOCIÓN COMERCIAL UMH: TIENDA UMH</t>
  </si>
  <si>
    <t>Desarrollo y mantenimiento de aplicaciones informáticas que faciliten y ayuden a dar la difusión de las noticias de comunicación.</t>
  </si>
  <si>
    <t>Mejoras en el programa de control de la parrilla del CCTV.</t>
  </si>
  <si>
    <t>6100/1221.3/22706</t>
  </si>
  <si>
    <t>% implementado de mejoras en los programas</t>
  </si>
  <si>
    <t>610012213__22706</t>
  </si>
  <si>
    <t>DESARROLLOS MULTIMEDIAS</t>
  </si>
  <si>
    <t>Potenciar la generación de productos audiovisuales.</t>
  </si>
  <si>
    <t>Producción, edición, grabación, montaje, distribución de un informativo semanal y de un reportaje de vídeo mensual con contenidos de los principales aconteciminetos de la Universidad</t>
  </si>
  <si>
    <t>6100/1221.4/22600</t>
  </si>
  <si>
    <t>Número de informativos y reportajes realizados anualmente</t>
  </si>
  <si>
    <t>40 informativos/20 reportajes/8 Play UMH</t>
  </si>
  <si>
    <t>36 informativos/9  reportajes/6 play</t>
  </si>
  <si>
    <t>610012214__22600</t>
  </si>
  <si>
    <t>ACTIVIDADES DE IMPULSO A LA TELEVISIÓN UNIVERSITARIA</t>
  </si>
  <si>
    <t>Difundir y reforzar la imagen de la Universidad en centros de educación docente no universitaria y en diferentes entornos sociales.</t>
  </si>
  <si>
    <t>Talleres prácticos en centros de Educación Secundaria - UMH DAY</t>
  </si>
  <si>
    <t>6100/12212/22608</t>
  </si>
  <si>
    <t>Número de talleres impartidos</t>
  </si>
  <si>
    <t>610012212__22608</t>
  </si>
  <si>
    <t>PROYECCIÓN DE LA IMAGEN DE LA UMH EN CENTROS EDUCATIVOS NO UNIVERSITARIOS Y SOCIALES</t>
  </si>
  <si>
    <t>Fortalecer la relación con antiguos estudiantes</t>
  </si>
  <si>
    <t>Fomento de actividades para la captación de nuevos estudiantes Alumni</t>
  </si>
  <si>
    <t>6100/12215/24900</t>
  </si>
  <si>
    <t>Número de acciones realizadas para la captación de nuevos "Alumni".</t>
  </si>
  <si>
    <t>8 acciones</t>
  </si>
  <si>
    <t>5 acciones</t>
  </si>
  <si>
    <t>610012215__24900</t>
  </si>
  <si>
    <t>GASTOS DE FUNCIONAMIENTO DE LA OFICINA DE ANTIGUOS ALUMNOS  "ALUMNI UMH"</t>
  </si>
  <si>
    <t>Satisfacer las necesidades informativas de los potenciales y actuales estudiantes mediante la resolución de consultas de carácter académico, educativo, social, etc., al tiempo que contribuir a la generación del sentimiento de pertenencia y potenciar la imagen de marca UMH.</t>
  </si>
  <si>
    <t>Colaboración en la coordinación de las acciones encaminadas a atender las necesidades de información sobre la UMH de los potenciales y actuales estudiantes de la UMH, asistencia a ferias de educación, etc.</t>
  </si>
  <si>
    <t>6100/32401/22609</t>
  </si>
  <si>
    <t>número de consultas atendidas</t>
  </si>
  <si>
    <t>610032401__22609</t>
  </si>
  <si>
    <t>ATENCIÓN AL ESTUDIANTE</t>
  </si>
  <si>
    <t>Dar soporte a la actividad diaria del servicio de comunicación.</t>
  </si>
  <si>
    <t>"Acciones funcionales de gestión del Servicio de Comunicación"</t>
  </si>
  <si>
    <t>610012208_24900</t>
  </si>
  <si>
    <t>% de acciones a las que da soporte</t>
  </si>
  <si>
    <t>610012208__24900</t>
  </si>
  <si>
    <t>ACCIONES ESPECÍFICAS DE GESTIÓN DEL SERVICIO DE COMUNICACIÓN, MARKETING Y ATENCIÓN AL ESTUDIANTADO</t>
  </si>
  <si>
    <t>MANTENIMIENTO DE TORRES DE LAPAROSCOPIA</t>
  </si>
  <si>
    <t>PRECIOS Y TARIFAS</t>
  </si>
  <si>
    <t>6300 1220 22102</t>
  </si>
  <si>
    <t>SUMINISTRO CO2 10 CURSOS + REPUESTOS</t>
  </si>
  <si>
    <t>PRESTACIÓN DEL SERVICIO DE ALQUILER DE TORRES DE LAPAROSCOPIA</t>
  </si>
  <si>
    <t>630012201__24900</t>
  </si>
  <si>
    <t>ACCIONES ESPECÍFICAS DE GESTIÓN DEL CENTRO CYBORG</t>
  </si>
  <si>
    <t>7200</t>
  </si>
  <si>
    <t>Material informático no inventariable</t>
  </si>
  <si>
    <t>72,00  1220  22002</t>
  </si>
  <si>
    <t>72001220___24900</t>
  </si>
  <si>
    <t>GASTOS DE FUNCIONAMIENTO DEL DEFENSOR UNIVERSITARIO</t>
  </si>
  <si>
    <t>Comunicaciones telefónicas</t>
  </si>
  <si>
    <t>Gasto telefónico realizado por la Oficina del Defensor Universitario</t>
  </si>
  <si>
    <t>72,00  1220  22200</t>
  </si>
  <si>
    <t>Material ordinario de oficina no inventariable</t>
  </si>
  <si>
    <t>Material necesario para el funcionamiento de la Defensoría. Material oficina ordinario no inventariable.</t>
  </si>
  <si>
    <t>72,00  1220 22000</t>
  </si>
  <si>
    <t>Comunicaciones postales</t>
  </si>
  <si>
    <t>Gasto de correos realizado por la Defensoría Universitaria, comunicaciones postales.</t>
  </si>
  <si>
    <t>72,00  1220 22201</t>
  </si>
  <si>
    <t>Atenciones protocolarias</t>
  </si>
  <si>
    <t>Gastos de restauración por representación del Defensor</t>
  </si>
  <si>
    <t>72,00  1220 22606</t>
  </si>
  <si>
    <t>Cuotas asociaciones</t>
  </si>
  <si>
    <t>Gasto anual por pertenencia a la Conferencia Estatal de Defensores Universitarios</t>
  </si>
  <si>
    <t>72,00  1220 22614</t>
  </si>
  <si>
    <t>Viajes Defensor</t>
  </si>
  <si>
    <t>Gastos de dietas, traslados y manutención DU</t>
  </si>
  <si>
    <t>72,00  1220 23101</t>
  </si>
  <si>
    <t>Viajes personal Defensoría universitaria</t>
  </si>
  <si>
    <t>Gastos de dietas, traslados y manutención personal Defensoría</t>
  </si>
  <si>
    <t>72,00  1220 23102</t>
  </si>
  <si>
    <t>Adquisición material bibliográfico</t>
  </si>
  <si>
    <t>Gasto de compra bibliografía Defensoría</t>
  </si>
  <si>
    <t>72,00  1220 24001</t>
  </si>
  <si>
    <t xml:space="preserve">Gastos de funcionamiento </t>
  </si>
  <si>
    <t>Gastos varios funcionamiento Defensor Universitario</t>
  </si>
  <si>
    <t>72,00  1220 24900</t>
  </si>
  <si>
    <t>Otros gastos diversos</t>
  </si>
  <si>
    <t>Gastos por adquisición de material inventariable, equipos informáticos</t>
  </si>
  <si>
    <t>72,00  1220 62401</t>
  </si>
  <si>
    <t>7302</t>
  </si>
  <si>
    <t>Desarrollo, mantenimiento y material para proyectos TIC 
(Gastos de funcionamiento)</t>
  </si>
  <si>
    <t>Impulsadas desde el SIPT, Vicerrectorado de Infraestructuras, Vicerrectorado de Investigación o Vicerrectorado de Estudios
- Acciones específicas para la Innovación Docente
- Acciones específicas para la promoción y posicionamiento de la UMH a través de las nuevas tecnologías y las redes sociales, 
- Acciones de promoción de la Oficina de Software y Hardware Libre 
- Dotación, mantenimiento y mejora de equipos para aulas y talleres de software y hardware libre
- Dotación de plataformas TIC (nube y local)
- Hardware y software destinado al desarrollo de aplicaciones TIC</t>
  </si>
  <si>
    <t>7302/12201/24900</t>
  </si>
  <si>
    <t xml:space="preserve">Cubrir todo el material y los servicios destinado a desarrollos y prototipos en Innovación. 
Incremento en un 5% en acciones de promoción y  concursos de Software y Hardware Libre
</t>
  </si>
  <si>
    <t>140512201__24900</t>
  </si>
  <si>
    <t>DESARROLLO, MANTENIMIENTO Y MATERIAL PARA PROYECTOS TIC</t>
  </si>
  <si>
    <t>Desarrollo, mantenimiento y material para proyectos TIC
(Equipos para procesos informáticos)</t>
  </si>
  <si>
    <t>7302/12201/62401</t>
  </si>
  <si>
    <t>Solicito esta cantidad en el capítulo VI para hacer frente a los numerosas compras de inventaribles que afronta el Servicio de Innovación y Planificación Tecnológica. 
El 50% solicitado es un promedio de lo que se ha gastado en los últimos años en este tipo de compras: pantallas, pc, opticas, cámaras, disco duro,... necesarios para el desarrollo de nuestra actividad.</t>
  </si>
  <si>
    <t>140512201__62401</t>
  </si>
  <si>
    <t>DESARROLLO, MANTENIMIENTO Y MATERIAL PARA PROYECTOS TIC (EQUIPOS PARA PROCESOS INFORMÁTICOS)</t>
  </si>
  <si>
    <t>Material para acciones de Innovación: Aula plató, aulas audiovisuales….
(Gastos de funcionamiento)</t>
  </si>
  <si>
    <t>Impulsadas desde el SIPT, Vicerrectorado de Infraestructuras, Vicerrectorado de Investigación o Vicerrectorado de Estudios
- Acciones específicas para la Innovación Docente
- Acciones específicas para la promoción y posicionamiento de la UMH a través de las nuevas tecnologías y las redes sociales, 
- Adquisición de material electrico, mecánico y electrónico para desarrollo de prototipos en el ámbito de la innovación
- Dotación, mantenimiento y mejora de material audiovisual de Aula Plató
- Dotación, mantenimiento y mejora de mobiliario del Aula plató</t>
  </si>
  <si>
    <t>7302/12202/24900</t>
  </si>
  <si>
    <t xml:space="preserve">Incremento y mejora del 10% del material audiovisual del Aula Plató
Mantenimiento y mejora del mobiliario del aula plató.
</t>
  </si>
  <si>
    <t>140512202__24900</t>
  </si>
  <si>
    <t>MATERIAL PARA ACCIONES DE INNOVACIÓN</t>
  </si>
  <si>
    <t>Material para acciones de Innovación: Aula plató, aulas audiovisuales….
(Equipos para procesos informáticos)</t>
  </si>
  <si>
    <t>7302/12202/62401</t>
  </si>
  <si>
    <t>Solicito esta cantidad en el capítulo VI para hacer frente a los numerosas compras de inventaribles que afronta el Servicio de Innovación y Planificación Tecnológica. 
El 30% solicitado es un promedio de lo que se ha gastado en los últimos años en este tipo de compras: pantallas, pc, opticas, cámaras, disco duro,... necesarios para el desarrollo de nuestra actividad.</t>
  </si>
  <si>
    <t>140512202__62401</t>
  </si>
  <si>
    <t>MATERIAL PARA ACCIONES DE INNOVACIÓN (EQUIPOS PARA PROCESOS INFORMÁTICOS)</t>
  </si>
  <si>
    <t>Innovación Docente: Convocatoria INDICO</t>
  </si>
  <si>
    <t>- Acciones de estímulo y fomento de la Innovación Docente entre la comunidad universitaria en general, y el PDI en particular, impulsadas desde el Vdo de Estudios y gestionadas Técnica y administrativamente desde el SIPT a través de convocatorias de ayuda a proyectos de Innovación docente y  uso de nuevas tecnólogías. 
- Planes PLE,  EDITA Libros, EDU, programa de reconocimiento a acciones de divulgación de la innovación docente y organización de la jornada de innovación docente UMH.</t>
  </si>
  <si>
    <t>7302/32401/48403</t>
  </si>
  <si>
    <t>Liquidación 100% de las ayudas</t>
  </si>
  <si>
    <t>140532401__48403</t>
  </si>
  <si>
    <t>INNOVACIÓN DOCENTE: CONVOCATORIA INDICO</t>
  </si>
  <si>
    <t xml:space="preserve">Banc de la Selectivitat: </t>
  </si>
  <si>
    <t>- Generación de un Banco de Exámenes resueltos en vídeo abierto para preparar la selectividad, mediante su grabación y edición para su posterior subida al canal de Youtube de la UMH. 
- Creación, mantenimiento y dotación de contenido de un blog institucional dedicado al efecto.
- Difusión y análisis de influencia en la sociedad y en la comunidad estudiantil, de la acción mediante la cuenta tweeter creada específicamente.
- Participación de los profesores de la selectividad en la elaboración de los vídeos (profesores UMH y de Secundaria)</t>
  </si>
  <si>
    <t>7302/42101/22800</t>
  </si>
  <si>
    <t xml:space="preserve">Incremento del 10% del contenido disponible en vídeos de las asignaturas de selectividad
Incremento del 5% de visionados provinciales
Incremento del 10% de visionados nacionales
Incremento del 10% de visionados internacionales </t>
  </si>
  <si>
    <t>140542101__22800</t>
  </si>
  <si>
    <t>BANC DE LA SELECTIVITAT</t>
  </si>
  <si>
    <t>Innovación Tecnológica en la Proyección y Divulgación de la Investigación.</t>
  </si>
  <si>
    <t>- Acciones de estímulo y fomento de la Innovación tecnológica entre la comunidad universitaria en general, y el PDI en particular, para la proyección y divulgación de la investigación científica , impulsadas desde el Vdo de Investigación y gestionadas Técnica y administrativamente desde el SIPT a través de convocatorias de ayuda a proyectos de Innovación divulgativa y  uso de nuevas tecnólogías. 
- Planes: EDITA-INV, EDITA-OJS, PROYECTA INVESTIGACION y DIVULGA</t>
  </si>
  <si>
    <t>7302/42102/48405</t>
  </si>
  <si>
    <t>140542102__48405</t>
  </si>
  <si>
    <t>INNOVACIÓN TECNOLÓGICA EN LA PROYECCIÓN Y DIVULGACIÓN DE LA INVESTIGACIÓN</t>
  </si>
  <si>
    <t>Innovación Educativa Colaborativa: PIEU</t>
  </si>
  <si>
    <t xml:space="preserve">- Acciones para el fomento de la Innovación Docente entre la comunidad universitaria en general, y el PDI en particular, impulsadas desde el Vdo de Estudios y gestionadas desde el SIPT
- PIEU: Promoción estratégica de la innovación y la mejora educativa dentro de nuestra Universidad, desde un planteamiento colaborativo y constructivo.
</t>
  </si>
  <si>
    <t>7302/42103/48403</t>
  </si>
  <si>
    <t>Nueva Conv. PIEU-2024/25:"5. CONDICIONES ECONÓMICAS La financiación máxima asignada por la UMH para el desarrollo de proyectos dentro de esta convocatoria es de 69.900 euros con cargo a la partida presupuestaria 7302/42103/48403 (código de línea 73-421-4-2024-0149-N). La cuantía tiene carácter estimativo, estando condicionada al presupuesto. De esta cuantía, los importes máximos que se destinarán para cada anualidad son los siguientes: 22.000 euros para la anualidad 2024 y 47.900 euros para la anualidad 2025. El importe concedido en cada anualidad estará condicionado a la existencia de crédito adecuado y suficiente en el ejercicio correspondiente."</t>
  </si>
  <si>
    <t>140542103__48403</t>
  </si>
  <si>
    <t>INNOVACIÓN EDUCATIVA COLABORATIVA: PIEU</t>
  </si>
  <si>
    <t>Mantenimiento y reparación de equipos
(Gastos de funcionamiento)</t>
  </si>
  <si>
    <t xml:space="preserve"> -Adquisición de material o kits para reparaciones que ejecutan los técnicos del servicio.
 -Pequeñas instalaciones ejecutadas en el servicio (cableado, circuitos etc)</t>
  </si>
  <si>
    <t>7302/5410102/21600</t>
  </si>
  <si>
    <t>Cubrir todas las reposiciones que sean necesarias. 
Cubrir las instalaciones que se requieran para continuar con su correcto funcionamiento.</t>
  </si>
  <si>
    <t>1405 541.01.02 21600</t>
  </si>
  <si>
    <t>MANTENIMIENTO Y REPARACIONES EQUIPOS</t>
  </si>
  <si>
    <t>Mantenimiento y reparación de equipos
(Equipos para procesos informáticos)</t>
  </si>
  <si>
    <t>7302/5410102/62401</t>
  </si>
  <si>
    <t>Solicito esta cantidad en el capítulo VI para hacer frente a los numerosas compras de inventaribles que afronta el Servicio de Innovación y Planificación Tecnológica. 
El 25€ solicitado es un promedio de lo que se ha gastado en los últimos años en este tipo de compras: pantallas, pc, opticas, cámaras, disco duro,... necesarios para el desarrollo de nuestra actividad.</t>
  </si>
  <si>
    <t>1405 541.01.02 62401</t>
  </si>
  <si>
    <t>MANTENIMIENTO Y REPARACIONES EQUIPOS (EQUIPOS PARA PROCESOS INFORMÁTICOS)</t>
  </si>
  <si>
    <t>Convocatoria Ayudas Doctorado ( Autofinanciadas )</t>
  </si>
  <si>
    <t>1.-Fomentar la investigación de calidad en los jóvenes investigadores en la UMH 2.- Fomentar la difusión de los resultados de los doctorandos de la UMH</t>
  </si>
  <si>
    <t>7700422.00.02 48103</t>
  </si>
  <si>
    <t>Estas convocatorias se autofinancian con fondos asignados a cada programa de doctorado</t>
  </si>
  <si>
    <t>7700 422.00.02 48103</t>
  </si>
  <si>
    <t>CONVOCATORIA AYUDAS DOCTORADO (AUTOFINANCIADAS)</t>
  </si>
  <si>
    <t>Dirección de Programas de Doctorado de la Escuela de Doctorado</t>
  </si>
  <si>
    <t>Fomentar la calidad en la gestión de los Programas de Doctorado</t>
  </si>
  <si>
    <t>77004220_16000</t>
  </si>
  <si>
    <t>Plan de mejora realizado en fecha establecida conforme al Sistema de Garantía de la Calidad 20%. Seguimiento Plan de Mejora curso anterior en fechas establecidas 10%. Realizar el Informe de revisión de resultados conforme al Sistema de Garantía de Calidad verificado 20%. 50% restante por número de alumnos matriculados.</t>
  </si>
  <si>
    <t>Programas de doctorado que cumplen 100%</t>
  </si>
  <si>
    <t>Pendiente informe de Calidad</t>
  </si>
  <si>
    <t>Programas que cumplen 100%</t>
  </si>
  <si>
    <t>La partida se ejecutará durante el último trimestre del año una vez calculados los indicadores de calidad</t>
  </si>
  <si>
    <t>Se solicita aumentar la partida porque en el curso académico 2024_25 la oferta de P.D. pasa de 13 a 15.</t>
  </si>
  <si>
    <t>77004220___16000</t>
  </si>
  <si>
    <t>DIRECCIÓN DE PROGRAMAS DE DOCTORADO ESCUELA DE DOCTORADO</t>
  </si>
  <si>
    <t>Gastos de Funcionamiento de la Escuela de Doctorado</t>
  </si>
  <si>
    <t>1.-Dotar y mantener las necesidades básicas de la Escuela de Doctorado 2.-Fomentar la formación del personal de la EDUMH y su movilidad asistiendo a Reunión Anual de Directores de Escuelas de Doctorado; 3.- Dotar al personal de la EDUMH de material ergonómico que facilite su trabajo diario</t>
  </si>
  <si>
    <t>77004220_24900</t>
  </si>
  <si>
    <t>Continuar mejorando la infraestructura de los puestos de trabajo del personal asignado a la EDUMH</t>
  </si>
  <si>
    <t>77004220___24900</t>
  </si>
  <si>
    <t>GASTOS DE FUNCIONAMIENTO DE LA ESCUELA DE DOCTORADO</t>
  </si>
  <si>
    <t>Actividades de Formación en Competencias Transversales</t>
  </si>
  <si>
    <t>Cumplir con la normativa de los estudios de doctorado ofreciendo a los alumnos formación transversal</t>
  </si>
  <si>
    <t>770042201_22880</t>
  </si>
  <si>
    <t>Número de horas impartidas y número de asistentes</t>
  </si>
  <si>
    <t xml:space="preserve">100% de alumnos reciban como mínimo 15 horas de formación </t>
  </si>
  <si>
    <t>Ofrecer una formación en competencias transversales de investigación y difusión de resultados al máximo número de estudiantes posible.</t>
  </si>
  <si>
    <t>Proponemos cambio de nombre de la partida, antes era: COMPLEMENTOS FORMATIVOS EDUMH y la propuesta para el 2025 es ACTIVIDADES DE FORMACIÓN EN COMPETENCIAS TRANSVERSALES</t>
  </si>
  <si>
    <t>770042201__22880</t>
  </si>
  <si>
    <t>COMPLEMENTOS FORMATIVOS ESCUELA DE DOCTORADO</t>
  </si>
  <si>
    <t>Ayudas Doctorado Industrial ( GV)</t>
  </si>
  <si>
    <t>Promover la realización de tesis doctorales con empresas</t>
  </si>
  <si>
    <t>770054116_48136</t>
  </si>
  <si>
    <t>Número de tesis con mención industrial y en relación con la industria</t>
  </si>
  <si>
    <t>Este importe corresponde a subvención de la Conselleria - linea nominativa</t>
  </si>
  <si>
    <t>770054116__48136</t>
  </si>
  <si>
    <t>AYUDAS DOCTORADO INDUSTRIAL (GV)</t>
  </si>
  <si>
    <t>Programa Capacita</t>
  </si>
  <si>
    <t>Fomentar la tranferencia de conocimiento a la industria</t>
  </si>
  <si>
    <t>7700542.10.01 47111</t>
  </si>
  <si>
    <t>Se decide no solicitar esta partida para el próximo año.</t>
  </si>
  <si>
    <t>7700 542.10.01 47111</t>
  </si>
  <si>
    <t>PROGRAMA CAPACITA</t>
  </si>
  <si>
    <t>Acciones específicas del Servicio de Gestión de la Investigación</t>
  </si>
  <si>
    <t>Formación específica del personal del servicio en materias relacionadas directamente con la gestión de la investigación. 
Solicitud de traducción de documentos facilitando los relacionados con empresas extranjeras.</t>
  </si>
  <si>
    <t>Correspondiente al extinto SGI-OTRI a falta de comunicación de la partida correspondiente
3900.122.08.24900</t>
  </si>
  <si>
    <t>* 11 Cursos (estimando que se realicen más antes de finalizar el año)
* 0 Envíos
* 0 Traducciones.</t>
  </si>
  <si>
    <t>* 35 Cursos
* 2 Traducciones</t>
  </si>
  <si>
    <t>En la anualidad 2024 hemos estado haciendo uso de la partida que Gerencia dispone para imputar los gastos de inscripción de Cursos de los diferentes servicios/unidades, y confiamos en poder seguir haciéndolo para la anualidad 2025. No obstante, prevemos que el acceso a cursos de formación aumente en la próxima anualidad (la gestión de la investigación supone un reto constante de especialización y trabajo con grupos afines), así como jornadas de interés (en parte internacionales), siendo los importes de desplazamiento y alojamiento superiores cada año. También se prevé un posible aumento de plantilla, también con necesidades formativas propias. Por último, precisaremos de un equipo pantalla multimedia que nos permita facilidad para las exposiciones por grupos, así como las conexiones vía on-line tanto dentro del servicio (compañeras en teletrabajo) como en reuniones externas.</t>
  </si>
  <si>
    <t>040412208__24900</t>
  </si>
  <si>
    <t>ACCIONES ESPECÍFICAS DE GESTIÓN DEL SERVICIO DE GESTIÓN DE LA INVESTIGACIÓN</t>
  </si>
  <si>
    <t>Material inventariable para la realización de exposiciones, reuniones virtuales, asistencia a cursos on-line etc</t>
  </si>
  <si>
    <t>Pantalla-Monitor para exposiciones, meets etc, necesario para las reuniones y comunicaciones del Servicio</t>
  </si>
  <si>
    <t>* 1 Pantalla - Monitor</t>
  </si>
  <si>
    <t>Departamentos</t>
  </si>
  <si>
    <t>PREMIO CONCRSO DE PUENTES PARA PARTICIPACIÓN DE TODA LA COMUNIDAD UNIVERSITARIA</t>
  </si>
  <si>
    <t xml:space="preserve">Concurso de Puentes UMH  </t>
  </si>
  <si>
    <t>NOTA: PUNTAR EN EL PES DEL 2025 una línea que cubra el pago de estos premios (Vicerrectorado y EPSE) - capítulo 4.
Se paga con fondos de EPSE y del Vicerrectorado</t>
  </si>
  <si>
    <t>080032423__48300</t>
  </si>
  <si>
    <t>PREMIO CONCURSO DE PUENTES PARA PARTICIPACIÓN DE TODA LA COMUNIDAD UNIVERSITARIA</t>
  </si>
  <si>
    <t>Tasas AVAP para reacreditación de Programas de Doctorado</t>
  </si>
  <si>
    <t>Pagar las tasas obligatorias para la reacreditación de los Programas de Doctorado de la EDUMH</t>
  </si>
  <si>
    <t>Reacreditar los Programas de Doctorado para seguir impartiendo docencia de calidad</t>
  </si>
  <si>
    <t>Hacer frente a las tasas y obtener la reacreditación</t>
  </si>
  <si>
    <t>En el año 2024 no ha habido reacreditaciones, Este año 2025 AVAP reacreditará 9 Programas de Doctorado (se realiza cada 6 años).</t>
  </si>
  <si>
    <t>770042202__22614</t>
  </si>
  <si>
    <t>TASAS AVAP PARA REACREDITACIÓN DE PROGRAMAS DE DOCTORADO</t>
  </si>
  <si>
    <t xml:space="preserve">Ayudas EDUMH </t>
  </si>
  <si>
    <t>Aumentar, fomentar y facilitar la formación del estudiantado a través de la asistencia a congresos nacionales e internacionales para la difusión de sus resultados</t>
  </si>
  <si>
    <t>nueva</t>
  </si>
  <si>
    <t>Esta partida es de nueva creación, pero el importe que solicitamos resulta de la reducción de las partidas de actividades de formación transversal y de la eliminación del programa capacita</t>
  </si>
  <si>
    <t>770042201__48100</t>
  </si>
  <si>
    <t>AYUDAS EDUMH</t>
  </si>
  <si>
    <t>CONVOCATORIA EUROPA</t>
  </si>
  <si>
    <t>Fomento de la participación en solicitudes de proyectos europeos y de otras convocatoria internacionales</t>
  </si>
  <si>
    <t>PARTIDA DE NUEVA CREACIÓN. Se solicita la creación de esta línea para fomentar la solicitudes de proyectos europeos e internacionales que constituyen una importe fuente de financianción y que al mismo tiempo da una gran visibilidad a la UMH en el entorno internacional</t>
  </si>
  <si>
    <t>04005410___48180</t>
  </si>
  <si>
    <t>Cofinanciación Agentes de Innovación y UCIES</t>
  </si>
  <si>
    <t>Cofinanciar el porcentaje no financiado por el organismo financiador concedente de la ayuda</t>
  </si>
  <si>
    <t>Agentes de Innovación y UCIES</t>
  </si>
  <si>
    <t>Cofinanciación 3 Agentes de Innovación</t>
  </si>
  <si>
    <t>3 Agentes de Innovación</t>
  </si>
  <si>
    <t>Cofinanciar 4 Agentes de Innovación y 2 UCIES</t>
  </si>
  <si>
    <t>Hay que cofinanciar un Agente de Innovación adicional, y dos renovaciones de UCIES que no tenían cofinanciación anteriormente.</t>
  </si>
  <si>
    <t>040054101__48100</t>
  </si>
  <si>
    <t>COFINANCIACIÓN AGENTES DE INNOVACIÓN Y UCIES</t>
  </si>
  <si>
    <t xml:space="preserve">Apoyar la participación del estudiantado de la AUNEX de la UMH en el marco del Programa Erasmus+ para personas asudltas. </t>
  </si>
  <si>
    <t>Gestión de la movilidad Erasmus+ para personas adultas</t>
  </si>
  <si>
    <t>nueva partida capitulo 2</t>
  </si>
  <si>
    <t>Número de participantes</t>
  </si>
  <si>
    <t>new</t>
  </si>
  <si>
    <t>Financiación recibida dentro del Proyecto Erasmus+ 2024-1-ES01-KA122-ADU-000223501</t>
  </si>
  <si>
    <t>110113117__22800</t>
  </si>
  <si>
    <t>GESTIÓN DE LA MOVILIDAD ERASMUS+ PARA PERSONAS ADULTAS</t>
  </si>
  <si>
    <t>Apoyo organizativo relacionado con la ejecución de las actividades de movilidad dentro del programa Erasmus+ acción: personas adultas</t>
  </si>
  <si>
    <t>Apoyo organizativo relacionado con la ejecución de las actividades de movilidad dentro del programa Erasmus+ personas adultas</t>
  </si>
  <si>
    <t>Organización de la Movilidad Erasmus - personas adultas SEPIE)</t>
  </si>
  <si>
    <t>110113118__22800</t>
  </si>
  <si>
    <t>APOYO ORGANIZATIVO ACTIVIDADES DE MOVILIDAD DENTRO DEL PROGRAMA ERASMUS+ PERSONAS ADULTAS</t>
  </si>
  <si>
    <t>Fomentar la participación del estudiantado de la AUNEX (Aulas Universitarias de la Experiencia) de la UMH en el marco del Programa Erasmus +  para realizar un periodo de sus estudios en instituciones europeas conveniadas con la UMH.</t>
  </si>
  <si>
    <t>Ayudas  a la movilidad internacional para el estudiantado AUNEX-Programa Erasmus+ personas adultas  (Subvención Externa SEPIE)</t>
  </si>
  <si>
    <t>Nueva partida capitulo 4</t>
  </si>
  <si>
    <t xml:space="preserve">Número de estudiantes que participan </t>
  </si>
  <si>
    <t>110113117__48196</t>
  </si>
  <si>
    <t>AYUDAS A LA MOVILIDAD INTERNACIONAL PARA EL ESTUDIANTADO AUNEX-PROGRAMA ESRASMUS PERSONAS ADULTAS (SEPIE)</t>
  </si>
  <si>
    <t>ACTIVIDADES DE FORMACIÓN EN IA PARA PDI UMH</t>
  </si>
  <si>
    <t>NUEVO</t>
  </si>
  <si>
    <t>Lograr alfabetizar digitalmente a 200 profesores (PDI) para puedan automatizar las tareas docentes que se enfrentan en su trabajo cotidiano</t>
  </si>
  <si>
    <t>Se pretende implantar un Programa de Formación en IA Generativa a 200 profesores (PDI) de la UMH, para que sean capaces de alfabetizarse digitalmente en los desafíos de la introducción de la IA Generativa en su docencia.  Los participantes aprenderán los fundamentos de ingenería de prompts y la automatización de tareas básicas en docencia mediante IA Generativa, teniendo siempre presente los riesgos y uso ético de la IA Generativa en su docencia. Se impartirán dos cursos de 10h en cada semestre para 50 participantes cada curso.</t>
  </si>
  <si>
    <t>010642502__48195</t>
  </si>
  <si>
    <t>ACCIONES DE TRANSFORMACIÓN DIGITAL PDI</t>
  </si>
  <si>
    <t>ACTIVIDADES DE FORMACIÓN EN IA PARA PTGAS UMH</t>
  </si>
  <si>
    <t>Lograr alfabetizar digitalmente a 200 personal técnico, de gestión y de administración y servicios (PTGAS) para puedan automatizar las tareas de gestión que se enfrentan en su trabajo cotidiano.</t>
  </si>
  <si>
    <t>Se pretende implantar un Programa de Formación en IA Generativa a 200 personal técnico, de gestión y de administración y servicios (PTGAS) de la UMH, para que sean capaces de alfabetizarse digitalmente en los desafíos de la introducción de la IA Generativa en sus tareas de gestión diarias.  Los participantes aprenderán los fundamentos de ingenería de prompts y la automatización de tareas básicas en gestión mediante IA Generativa, teniendo siempre presente los riesgos y uso ético de la IA Generativa en sus tareas de gestión. Se impartirán dos cursos de 10h en cada semestre para 50 participantes cada curso.</t>
  </si>
  <si>
    <t>010642503__48195</t>
  </si>
  <si>
    <t>ACCIONES DE TRANSFORMACIÓN DIGITAL PTGAS</t>
  </si>
  <si>
    <t>PROYECTO PRESUPUESTO PARTICIPATIVO UMH</t>
  </si>
  <si>
    <t>ACCIONES VINCULADAS CON LOS ODS PROMOVIDAD POR LA COMUNIDAD UNIVERSITARIA</t>
  </si>
  <si>
    <t>PENDIENTE DE ASIGNACIÓN</t>
  </si>
  <si>
    <t>PROMOVER ACCIONES DENTRO DEL MARCO DE LOS ODS.</t>
  </si>
  <si>
    <t>050012205__48410</t>
  </si>
  <si>
    <t>AYUDAS GRUPOS INVESTIGACIÓN - TESIS ECONOMÍA PÚBLICA</t>
  </si>
  <si>
    <t>Se solicita por primera vez en Presupuesto</t>
  </si>
  <si>
    <t>040054117__48194</t>
  </si>
  <si>
    <t>1.4 Acciones especiales de impulso al postgrado internacional Doctorado (Fundación Carolina, AECID)</t>
  </si>
  <si>
    <t>Oferta de 1 plaza de Doctorado (durante 4 años)</t>
  </si>
  <si>
    <t>La Fundación Carolina ha comunicado la presencia de 1 estudiante Doctorado</t>
  </si>
  <si>
    <t>Necesitamos que exista transferencia de fondos entre estas dos partidas porque no tenemos información de los candidatos hasta que notifica Fundación Carolina.</t>
  </si>
  <si>
    <t>110013112__48163</t>
  </si>
  <si>
    <t>ACCIONES ESPECIALES DE IMPULSO AL POSGRADO INTERNACIONAL DOCTORADO (COLABORACIÓN FUNDACIÓN CAROLINA, AECID)</t>
  </si>
  <si>
    <t>3.5 Convocatoria Proyectos de investigación ligados a la Cooperación Internacional al Desarrollo, en el marco de los ODS</t>
  </si>
  <si>
    <t>Nº de proyectos que cuentan con crédito</t>
  </si>
  <si>
    <t>NOTA: Esta convocatoria antes estaba financiada por la GVA (53.000.-€) y figuraba en una partida del Servicio de RRIICDYV. Ahora ya no se va a financiar por la GVA sino por la UMH siendo el importe total de 21.000.-€ procediendo 12000.-€ de la partida del 0,7 (11QN0040OT ) y 9.000.-€ de la partida de promoción del posgrado en África (1100 1341100 48164), con lo cual esta última quedaría sin crédito y debería eliminarse.</t>
  </si>
  <si>
    <t>110013402__48102</t>
  </si>
  <si>
    <t>CONVOCATORIA PROYECTOS DE INVESTIGACIÓN LIGADOS A LA COOPERACIÓN INTERNACIONAL AL DESARROLLO EN EL MARCO DE LOS ODS</t>
  </si>
  <si>
    <t>AYUDAS PARA LA FORMACIÓN POSDOCTORAL (MINISTERIO): PROGRAMA JUAN DE LA CIERVA INCORPORACIÓN</t>
  </si>
  <si>
    <t>PREMIOS SANTANDER</t>
  </si>
  <si>
    <t>NÚMERO DE EMPRESAS QUE SE PRESENTAN AL NUEVO CONVENIO SANTANDER</t>
  </si>
  <si>
    <t>NUEVO CONVENIO SANTANDER</t>
  </si>
  <si>
    <t>1,2 GASTOS MATERIAL DE OFICINA</t>
  </si>
  <si>
    <t>1,3 GASTOS OCASIONADOS ASISTENCIA A REUNIONES</t>
  </si>
  <si>
    <t xml:space="preserve">1.2. Exposiciones Valona - Elche </t>
  </si>
  <si>
    <t>se une al ítem anterior</t>
  </si>
  <si>
    <t>1.3. Jardín Botánico UMH</t>
  </si>
  <si>
    <t>1.4. Música (JOUMH, Ensemble Vocal Pneuma: pago a profesores, desplazamientos, dietas, publicidad, etc.)</t>
  </si>
  <si>
    <t>nº conciertos / nº instrumentos</t>
  </si>
  <si>
    <t>incluido el piano</t>
  </si>
  <si>
    <t>1.5. Teatro (2 cursos monográficos, dirección grupo de teatro, desplazamientos, dietas, publicidad, etc.)</t>
  </si>
  <si>
    <t>nº actuaciones</t>
  </si>
  <si>
    <t>1.6. Cine (Escuela de Cine, ciclos y/o proyecciones, publicidad, licencia paragüas cine etc.)</t>
  </si>
  <si>
    <t>nº actividades</t>
  </si>
  <si>
    <t>series nostrum</t>
  </si>
  <si>
    <t>1.7. Seguros (seguros de exposiciones, seguros de actuaciones musicales y teatrales, seguros de salidas culturales)</t>
  </si>
  <si>
    <t>aunmento de los seguros de las expos</t>
  </si>
  <si>
    <t>2.2. Otras actividades (actividades de bienvenida, senda del poeta, salida cultural, colaboraciones...)</t>
  </si>
  <si>
    <t>contar con culturama</t>
  </si>
  <si>
    <t>2,3 Literatura (ciclo de conferencias de literatura y presentaciones de libros)</t>
  </si>
  <si>
    <t>nº presentaciones</t>
  </si>
  <si>
    <t>2.4 Museos - Exposiciones itinerantes de ciencia en los diferentes campus</t>
  </si>
  <si>
    <t>nº inscripciones</t>
  </si>
  <si>
    <t>3.2. Beca Boomerang (egresados)</t>
  </si>
  <si>
    <t>Este año no presupuestamos esta línea porque la colaboración es bianual</t>
  </si>
  <si>
    <t>3.3. Colaboracion con el Certamen Miradas Jorge Alió (en colab. Fundación Jorge Alió)</t>
  </si>
  <si>
    <t>nº colaboraciones</t>
  </si>
  <si>
    <t>es bienal, no en 2024, sí para 2025</t>
  </si>
  <si>
    <t>3.4. Colaboración con el Festival Internacional de Cine Fantástico de Elche (en colab. Asociación Unicornio Negro)</t>
  </si>
  <si>
    <t>3.6 Colaboración Unicómic</t>
  </si>
  <si>
    <t>4.2. Premio UMHFest de Música</t>
  </si>
  <si>
    <t>nº de medallas</t>
  </si>
  <si>
    <t>ID. MODIFICAR EL PES</t>
  </si>
  <si>
    <t>4.3. Premios Festivales de Cine (Elx, Sax, Sant Joan d'Alacant, Rural y Mediambiental Camp d'Elx Rural Filmfest)</t>
  </si>
  <si>
    <t>1.2 Material para la realización actividad</t>
  </si>
  <si>
    <t>7,2 pago material instrumentos evaluación</t>
  </si>
  <si>
    <t>DIETAS Y DESPLAZAMIENTOS</t>
  </si>
  <si>
    <t>MATERIAL FUNGIBLE, SEGURO ESCOLAR, ACTO DE CLAUSURA, DEVOLUCIONES, SALIDAS CULTURALES</t>
  </si>
  <si>
    <t>Se continúa con las actuaciones presenciales, actividades de campo, acto de clausura, salidas culturales, etc.</t>
  </si>
  <si>
    <t>1,2 GASTOS MATERIAL DE OFICINA Y OBRAS CONSULTA</t>
  </si>
  <si>
    <t>IMPLANTACIÓN II PLAN DE DIVERSIDAD</t>
  </si>
  <si>
    <t>100842602__22608</t>
  </si>
  <si>
    <t>PREMIOS TFG-TFM-TESIS DIVERSIDAD</t>
  </si>
  <si>
    <t>100042602__48300</t>
  </si>
  <si>
    <t>PREMIOS Tesis- TFG - TFM discapacidad</t>
  </si>
  <si>
    <t>PREMIOS TFG y TFM discapacidad</t>
  </si>
  <si>
    <t>100942602__48300</t>
  </si>
  <si>
    <t>PREMIOS TFG Y TFM DISCAPACIDAD</t>
  </si>
  <si>
    <t>ADQUISICIÓN DE ROPA DE TRABAJO</t>
  </si>
  <si>
    <t>Reconocer resultados de calidad</t>
  </si>
  <si>
    <t>000012201__22104</t>
  </si>
  <si>
    <t>SEGÚN EJECUCIÓN</t>
  </si>
  <si>
    <t>LAVADO DE ROPA DE TRABAJO</t>
  </si>
  <si>
    <t>00001220__22104</t>
  </si>
  <si>
    <t>00001220___22104</t>
  </si>
  <si>
    <t>OTRAS INDEMNIZACIONES: GASTOS DERIVADOS DE TRIBUNALES OPOSICIONES (PAS)</t>
  </si>
  <si>
    <t>Abonar las indemnizaciones de los asistentes a los tribunales  y demás gastos ocasionados</t>
  </si>
  <si>
    <t>000042203__23200</t>
  </si>
  <si>
    <t>SEGÚN EJECUCIÓN DE CONVOCATORIAS</t>
  </si>
  <si>
    <t>OTRAS INDEMNIZACIONES: GASTOS DERIVADOS DE TRIBUNALES OPOSICIONES (PTGAS)</t>
  </si>
  <si>
    <t>FORMACIÓN Y PERFECCIONAMIENTO DEL PAS</t>
  </si>
  <si>
    <t>Actividades formativas</t>
  </si>
  <si>
    <t>14004220___17201</t>
  </si>
  <si>
    <t>FORMACIÓN Y PERFECCIONAMIENTO DEL PTGAS</t>
  </si>
  <si>
    <t>14004220___22880</t>
  </si>
  <si>
    <t>GASTOS CORRIENTES DERIVADOS DEL PLAN DE FORMACIÓN Y PERFECCIÓN DEL PTGAS</t>
  </si>
  <si>
    <t>PRÁCTICAS FORMATIVAS ESTUDIANTES EGRESADOS: EN GESTIÓN TITULADOS UNIVERSITARIOS (BECAS DE COLABORACIÓN)</t>
  </si>
  <si>
    <t>1.6 Beca Formativa Titulado en Periodismo y Comunicación Interna</t>
  </si>
  <si>
    <t>000012210__48103</t>
  </si>
  <si>
    <t>000032211__22800</t>
  </si>
  <si>
    <t>0000 322.21.2_ 22800</t>
  </si>
  <si>
    <t>06001220___24900</t>
  </si>
  <si>
    <t>GASTOS DE FUNCIONAMIENTO DEL VICERRECTORADO DE INFRAESTRUCTURAS</t>
  </si>
  <si>
    <t>000042203__16000</t>
  </si>
  <si>
    <t>MEJORA DE LAS CONDICIONES LABORALES DEL PERSONAL (PTGAS)</t>
  </si>
  <si>
    <t>110013110__48100</t>
  </si>
  <si>
    <t>BECAS PARA DOCTORANDOS Y PDI COLEGIO DOCTORADO TORDESILLAS</t>
  </si>
  <si>
    <t>160212208__24900</t>
  </si>
  <si>
    <t>ACCIONES ESPECÍFICAS DE GESTIÓN DEL CENTRO DE GESTIÓN DEL CAMPUS DE ELCHE</t>
  </si>
  <si>
    <t>140612208__24900</t>
  </si>
  <si>
    <t>130212208__24900</t>
  </si>
  <si>
    <t>ACCIONES ESPECÍFICAS DE GESTIÓN DEL SERVICIO JURÍDICO</t>
  </si>
  <si>
    <t>140112208__24900</t>
  </si>
  <si>
    <t>ACCIONES ESPECÍFICAS DE GESTIÓN DEL SERVICIO DE INFORMACIÓN CONTABLE, GESTIÓN ECONÓMICA Y FINANCIERA</t>
  </si>
  <si>
    <t>UMH</t>
  </si>
  <si>
    <t>DENOMINACIÓN PARTIDA PRESUPUESTARIA</t>
  </si>
  <si>
    <t>7301</t>
  </si>
  <si>
    <t>DOCTORADO INDUSTRIAL (GV)</t>
  </si>
  <si>
    <t>Generalitat Valenciana</t>
  </si>
  <si>
    <t>Fundación ONCE</t>
  </si>
  <si>
    <t>GENERALITAT VALENCIANA</t>
  </si>
  <si>
    <t>Junio de 2025</t>
  </si>
  <si>
    <t>Servicio Español para la Internacionalización de la Educación (SEPIE)</t>
  </si>
  <si>
    <t>Marzo de 2025</t>
  </si>
  <si>
    <t>DESTINO</t>
  </si>
  <si>
    <t>IMPORTE ESTIMADO TOTAL AYUDA</t>
  </si>
  <si>
    <t>6100 1220 48103</t>
  </si>
  <si>
    <t>Colaboración con la gestión expedientes incoming. Colaboración en la gestión del programa buddy. Colaboración en la atención al estudiante. Apoyo al Club ERASMUS. Colaboración en comunicación en redes sociales.</t>
  </si>
  <si>
    <t>CAPÍTULO</t>
  </si>
  <si>
    <t>Anualidad 2025</t>
  </si>
  <si>
    <t>Anualidad 2027</t>
  </si>
  <si>
    <t>TIPO FONDOS (PROPIOS / AJENOS)</t>
  </si>
  <si>
    <t>FUENTES DE FINANCIACIÓN</t>
  </si>
  <si>
    <t>% COFINANCIACIÓN UMH</t>
  </si>
  <si>
    <t>DESCRIPCIÓN ACCIONES (Objeto)</t>
  </si>
  <si>
    <t>OBJETIVOS ESPECÍFICOS</t>
  </si>
  <si>
    <t>RESULTADO 2024</t>
  </si>
  <si>
    <t xml:space="preserve"> TIPO
(AYUDA DINERARIA/AYUDA EN ESPECIE/BECA/PREMIO)</t>
  </si>
  <si>
    <t>PROCEDIMIENTO DE CONCESIÓN
 (CONCESIÓN DIRECTA/ CONCURRENCIA COMPETITIVA/ INTERNA)</t>
  </si>
  <si>
    <t>PUBLICIDAD BDNS</t>
  </si>
  <si>
    <t xml:space="preserve">BENEFICIARIO </t>
  </si>
  <si>
    <t xml:space="preserve">FECHA ESTIMADA CONVOCATORIA </t>
  </si>
  <si>
    <t>PLAZO DE EJECUCIÓN</t>
  </si>
  <si>
    <t xml:space="preserve">FECHA DE JUSTIFICACIÓN Y REINTEGRO </t>
  </si>
  <si>
    <t>EFECTOS QUE SE PRETENDEN CON SU APLICACIÓN</t>
  </si>
  <si>
    <t>PROPIOS</t>
  </si>
  <si>
    <t>EDITA: Personal docente e investigador (PDI) de la UMH.
PLE: PDI de la UMH, que deben ser profesores/as en la/s asignatura/s para las que se desarrolla el material audiovisual. 
EDU: Personas responsables de un grado, máster oficial o doctorado UMH. 
Programa de reconocimientos a acciones de divulgación de la innovación docente: Profesorado que ha desarrollado proyectos de innovación docente durante el curso.</t>
  </si>
  <si>
    <t>EDITA: Publicación de libros docentes originales en la Editorial Electrónica UMH.
PLE: Generación de recursos audiovisuales en abierto.
EDU: Divulgación de las titulaciones oficiales de grado y máster de la UMH mediante videos promocionales, sitios web y Twiter.
Programa de reconocimientos a acciones de divulgación de la innovación docente: Premiar los mejores proyectos desarrollados. Para ello se celebrará la "Jornada de Innovación Docente Educativa UMH" donde se expondrán y votarán.</t>
  </si>
  <si>
    <t>EDITA: El objetivo es la publicación de libros docentes originales en la Editorial Electrónica UMH, en cuya autoría intervenga personal docente e investigador (PDI) de la UMH y que cubran completamente, o en parte, el contenido teórico y/o práctico de asignaturas impartidas en grados y/o másteres oficiales de la UMH.
PLE: El objetivo es promover la generación de recursos audiovisuales en abierto para estimular el aprendizaje del estudiantado UMH cursando estudios en grados o másteres oficiales UMH, así como la integración de estos recursos audiovisuales en la página web de material de la asignatura, dentro del campus virtual Moodle de la UMH o en el campus Universite UMH.
EDU: El objetivo es apoyar la divulgación de las titulaciones oficiales de grado y máster de la UMH.
Programa de reconocimientos a acciones de divulgación de la innovación docente: El objetivo promover la divulgación de buenas prácticas de innovación docente, ejecutadas por el profesorado UMH en el marco de la convocatoria PIEU.</t>
  </si>
  <si>
    <t>PORCENTAJE DE APLICACIÓN DE LA PROPUESTA DE INCENTIVOS DE LA CONVOCATORIA</t>
  </si>
  <si>
    <t>Interna</t>
  </si>
  <si>
    <t>No</t>
  </si>
  <si>
    <t>EDITA: Los fondos se deben ejecutar antes del cierre del ejercicio económico en que se realiza el ingreso de los mismos.
PLE: Los fondos se deben ejecutar antes del cierre del ejercicio económico en que se realiza el ingreso de los mismos.
EDU: Sin plazo.
Programa de reconocimientos a acciones de divulgación de la innovación docente: Los fondos se deben ejecutar antes del cierre del ejercicio económico en que se realiza el ingreso de los mismos.</t>
  </si>
  <si>
    <t>Los fondos se deben ejecutar antes del cierre del ejercicio económico en que se realiza el ingreso de los mismos. Aquellos fondos no ejecutados se deben reintegrar en los términos de la ley de subvenciones, con la comunicación del responsable al Vicerrectorado de Estudios y a su departamento</t>
  </si>
  <si>
    <t>EDITA: Motivar al profesorado para que genere libros docentes originales con ISBN  que cubran el contenido de asignaturas impartidas en grados y másteres oficiales de la UMH.
PLE: Motivar al profesorado para que genere recursos audiovisuales en abierto relacionado con las asignaturas impartidas en grados y másteres oficiales UMH.
EDU: Divulgar las titulaciones de la UMH.
Programa de reconocimientos a acciones de divulgación de la innovación docente: Motivar al profesorado al desarrollo de actividades de innovación docente y la difusión de las mismas.
Organización de la Jornada de Innovación Docente UMH 2024</t>
  </si>
  <si>
    <t>Equipos de profesores UMH que impartan docencia en grados o másteres oficiales de la UMH.</t>
  </si>
  <si>
    <t>Desarrollo de proyectos que involucren la puesta en marcha y/o adaptación de metodologías innovadoras encaminadas a la mejora de los procesos de enseñanza-aprendizaje y de evaluación en titulaciones oficiales de grado y máster. Podrán ejecutarse durante todo el curso académico.</t>
  </si>
  <si>
    <t>Promover la generación e implementación de proyectos educativos universitarios innovadores, en consonancia con las tendencias, desafíos y desarrollos tecnológicos actuales.</t>
  </si>
  <si>
    <t>Motivar al profesorado al desarrollo de actividades de innovación docente</t>
  </si>
  <si>
    <t>IV</t>
  </si>
  <si>
    <t>Ingresos por matrículas recibidas</t>
  </si>
  <si>
    <t>Destino a Monitor/a de Escuela de Verano y Aula Junior</t>
  </si>
  <si>
    <t xml:space="preserve">El objetivo principal de esta formación es desarrollar las capacidades del estudiantado de elaborar programas y actividades para cubrir una demanda social, en este caso, planificar e implementar actividades lúdicas y de desarrollo de competencia académicas en niños de entre 4 y 14 años en un periodo corto de tiempo. </t>
  </si>
  <si>
    <t>Para lograr el objetivo el estudiantado deberá ser capaz de elaborar actividades relacionadas con su perfil profesional que, de una manera lúdica y divertida, enseñe a los niños y niñas contenidos relacionados con la salud, la tecnología, la actividad física, el medio ambiente, la comunicación y la sociedad que les rodea.</t>
  </si>
  <si>
    <t>Concurrencia competitiva</t>
  </si>
  <si>
    <t>Sí</t>
  </si>
  <si>
    <t>ESTUDIANTE</t>
  </si>
  <si>
    <t>Fomentar las habilidades y la capacidad de trabajo en equipo, así como en la relación establecida con los niños y niñas, la puntualidad y la responsabilidad social.</t>
  </si>
  <si>
    <t xml:space="preserve">PRÁCTICAS FORMATIVAS ESTUDIANTES EGRESADOS: EN GESTIÓN TITULADOS UNIVERSITARIOS (BECAS DE FORMACIÓN)
</t>
  </si>
  <si>
    <t>100 %</t>
  </si>
  <si>
    <t>1.5 Potenciar la empleabilidad del
estudiantado.</t>
  </si>
  <si>
    <t>Beca</t>
  </si>
  <si>
    <t>Estudiantes titulados universitarios</t>
  </si>
  <si>
    <t>01/01/2025 AL 31/12/2025</t>
  </si>
  <si>
    <t>Numero de acciones de
divulgación científica UMH
realizadas</t>
  </si>
  <si>
    <t>15/12/2024 (PRÓRROGA año restante beca 2024)</t>
  </si>
  <si>
    <t>01/01/2025 AL 14/07/2025</t>
  </si>
  <si>
    <t>Formar a la persona becada en técnicas para acercar la ciencia a la sociedad y aplicarlas en las actividades relacionadas con la divulgación científica.</t>
  </si>
  <si>
    <t>00-122-4-2024-0144-S</t>
  </si>
  <si>
    <t>Creación de contenido multimedia como videos educativos y video-podcasts</t>
  </si>
  <si>
    <t>Estudiante de grado</t>
  </si>
  <si>
    <t>01/01/2025 a 15/11/2025 (pendiente de adjudicación en año 2024)</t>
  </si>
  <si>
    <t>Dotar a la persona becada la oportunidad de colaborar en actividades relacionadas con la divulgación y comunicación social de la ciencia, completando su formación.</t>
  </si>
  <si>
    <t>00-122-4-2024-0166-S</t>
  </si>
  <si>
    <t xml:space="preserve">Creación de contenido multimedia como videos educativos y video-podcasts
</t>
  </si>
  <si>
    <t>Estimular el interés por la ciencia y la tecnología, promover la cultura científica y fortalecer el vínculo entre la comunidad científica y el público, a la par que completar la formación de la persona becada</t>
  </si>
  <si>
    <t>00-122-4-2024-0165-S</t>
  </si>
  <si>
    <t xml:space="preserve">PRÁCTICAS FORMATIVAS ESTUDIANTES NO TITULADOS SERV. COMUNICACIÓN (BECAS DE COLABORACIÓN)
</t>
  </si>
  <si>
    <t>Acercar el conocimiento y el equipamiento de la universidad a centros de enseñanza o formación no universitaria para mostrar a los estudiantes lo que hacemos en nuestra comunidad, promoviendo la curiosidad por la ciencia, las letras, la tecnología y la naturaleza</t>
  </si>
  <si>
    <t>Número de charlas, visitas y
UMH Days realizados</t>
  </si>
  <si>
    <t>Mejora la imagen de marca Umh en los centros de educación secundaria y bachillerato</t>
  </si>
  <si>
    <t>Proyectos de investigación del profesorado y de los grupos de investigación de la Universidad Miguel Hernández de Elche</t>
  </si>
  <si>
    <t xml:space="preserve">Al objeto de otorgar ayudas para la realización de actividades conducentes a fomentar y facilitar la divulgación científica de los proyectos de investigación del profesorado y de los grupos de investigación de la Universidad Miguel Hernández de Elche (en adelante UMH), así como reconocer las actividades de divulgación que realicen.
</t>
  </si>
  <si>
    <t xml:space="preserve">- Fomentar la divulgación científica de los grupos de investigación de la UMH.
- Facilitar la divulgación científica a los grupos de investigación de la UMH.
- Reconocer las actividades de divulgación que estos grupos realicen. 
</t>
  </si>
  <si>
    <t>Profesorado y de los grupos de investigación de la Universidad Miguel Hernández de Elche</t>
  </si>
  <si>
    <t>Por determinar</t>
  </si>
  <si>
    <t>Los fondos se deben ejecutar antes del cierre del ejercicio económico en que se realiza el ingreso de los mismos. Aquellos fondos no ejecutados se deben reintegrar en los términos de la ley de subvenciones, con la comunicación del responsable al Vicerrectorado de Investigación y a su departamento</t>
  </si>
  <si>
    <t xml:space="preserve">Aquellos fondos no ejecutados se deben reintegrar en los términos de la ley de subvenciones, con la comunicación del responsable al Vicerrectorado de Investigación y a su departamento
</t>
  </si>
  <si>
    <t>Fomentar y facilitar la divulgación científica de los proyectos de investigación del profesorado y de los grupos de investigación de la Universidad Miguel Hernández de Elche (en adelante UMH), así como reconocer las actividades de divulgación que realicen.</t>
  </si>
  <si>
    <t>1400 122101 48400</t>
  </si>
  <si>
    <t>PTGAS</t>
  </si>
  <si>
    <t>4.1  Fortalecer un modelo de gestión centrado en la calidad, la agilidad y la eficiencia</t>
  </si>
  <si>
    <t>FOMENTAR LA INNOVACIÓN EN EL PTGAS</t>
  </si>
  <si>
    <t>INDICADOR % DE INCENTIVOS GESTIONADOS</t>
  </si>
  <si>
    <t>Premio</t>
  </si>
  <si>
    <t>MAYO</t>
  </si>
  <si>
    <t>NOVIEMBRE</t>
  </si>
  <si>
    <t>7700 4220002 48103</t>
  </si>
  <si>
    <t>X EDICIÓN DEL PREMIO DE INVESTIGACIÓN DOCTORAL "PROFESORA AMPARO ESTEPA "</t>
  </si>
  <si>
    <t>PROGRAMA DE DOCTORADO EN BIOTECNOLOGÍA SANITARIA</t>
  </si>
  <si>
    <t xml:space="preserve">ALUMNOS/AS  DEL PROGRAMA DE DOCTORADO EN BIOTECNOLOGÍA SANITARIA DE LA UMH </t>
  </si>
  <si>
    <t>El objeto de esta convocatoria, en recuerdo de la Prof. Amparo Estepa, investigadora y subdirectora del Instituto de Investigación, Desarrollo e Innovación en Biotecnología Sanitaria De Elche (IDiBE), es reconocer y premiar la trayectoria investigadora y formativa del mejor estudiante del Programa de Doctorado en Biotecnología Sanitaria que tutela el IDiBE.</t>
  </si>
  <si>
    <t>Premiar la excelencia investigadora
como estímulo a los jóvenes
investigadores</t>
  </si>
  <si>
    <t xml:space="preserve">NÚMERO DE PREMIOS </t>
  </si>
  <si>
    <t>Se está tramitando y finalizará antes del cierre del ejercicio económico de 2024</t>
  </si>
  <si>
    <t>ESTUDIANTADO DEL PROGRAMA DE DOCTORADO EN BIOTECNOLOGÍA SANITARIA</t>
  </si>
  <si>
    <t xml:space="preserve">2025
</t>
  </si>
  <si>
    <t>La CONVOCATORIA NO TIENE PLAZO DE JUSTIFICACIÓN AL TRATARSE DE PREMIOS</t>
  </si>
  <si>
    <t>Reconocer y premiar la trayectoria investigadora y formativa del alumnado del P.D. en Biotecnología Sanitaria</t>
  </si>
  <si>
    <t xml:space="preserve">CONVOCATORIA AYUDAS DOCTORADO EN CIENCIAS SOCIALES Y JURÍDICAS </t>
  </si>
  <si>
    <t>PROGRAMA DE DOCTORADO EN CIENCIAS SOCIALES Y JURÍDICAS</t>
  </si>
  <si>
    <t>ALUMNOS/AS DEL PROGRAMA DE DOCTORADO EN CIENCIAS SOCIALES Y JURÍDICAS DE LA UMH</t>
  </si>
  <si>
    <t>Fomentar la investigación, difusión y movilidad de los doctorandos/as a través de convocatorias autofinanciadas por los propios programas de doctorado con el fin de que los doctorandos/as puedan iniciarse en la difusión de la investigación.</t>
  </si>
  <si>
    <t>1.-Aumentar el nivel de productividad cienctífica; 2.-Fomentar la investigación, difusión y movilidad de los doctorandos UMH a través de convocatorias autofinanciadas por los propios programas de doctorado con el fin de que los doctorandos puedan iniciarse en la difusión e internacionalización de la investigación y sus resultados.</t>
  </si>
  <si>
    <t>número de ayudas concedidas</t>
  </si>
  <si>
    <t>ESTUDIANTADO DEL PROGRAMA DE DOCTORADO EN CIENCIAS SOCIALES Y JURÍDICAS</t>
  </si>
  <si>
    <t>Primer trimestre 2025</t>
  </si>
  <si>
    <t>Fomentar la investigación y difusión de de los resultados en el estudiantado de doctorado en la UMH</t>
  </si>
  <si>
    <t xml:space="preserve">CONVOCATORIA AYUDAS DOCTORADO EN DEPORTE Y SALUD </t>
  </si>
  <si>
    <t xml:space="preserve">PROGRAMA DE DOCTORADO EN DEPORTE Y SALUD </t>
  </si>
  <si>
    <t xml:space="preserve">ALUMNOS/AS DEL PROGRAMA DE DOCTORADO EN DEPORTE Y SALUD DE LA UMH </t>
  </si>
  <si>
    <t>ESTUDIANTADO DEL PROGRAMA DE DOCTORADO EN DEPORTE Y SALUD</t>
  </si>
  <si>
    <t>NO CONVOCADAS</t>
  </si>
  <si>
    <t>CONVOCATORIA AYUDAS DOCTORADO EN TECNOLOGÍAS INDUSTRIALES Y DE TELECOMUNICACIÓN</t>
  </si>
  <si>
    <t>PROGRAMA DE DOCTORADO EN TECNOLOGÍAS INDUSTRIALES Y DE TELECOMUNICACIÓN</t>
  </si>
  <si>
    <t>ALUMNOS/AS DEL PROGRAMA DE DOCTORADO EN TECNOLOGÍAS INDUSTRIALES Y DE TELECOMUNICACIÓN</t>
  </si>
  <si>
    <t>ESTUDIANTADO DEL PROGRAMA DE DOCTORADO EN TECNOLOGÍAS INDUSTRIALES Y DE TELECOMUNICACIÓN</t>
  </si>
  <si>
    <t>CONVOCATORIA AYUDAS TFM DOCTORADO EN TECNOLOGÍAS INDUSTRIALES Y DE TELECOMUNICACIÓN</t>
  </si>
  <si>
    <t xml:space="preserve">ESTUDIANTADO DE MÁSTER DE LA EPSE PARA TFM </t>
  </si>
  <si>
    <t>Fomentar la investigación, difusión y movilidad de los alumnos/as de Máster de la EPSE matriculados de TFM, a través de convocatorias autofinanciadas por los propios programas de doctorado con el fin de que los alumnos/as de máster puedan iniciarse en la difusión de la investigación.</t>
  </si>
  <si>
    <t xml:space="preserve">número de ayudas </t>
  </si>
  <si>
    <t>ESTUDIANTADO DE MÁSTER DE LA EPSE PARA LA REALIZACIÓN DE TFM</t>
  </si>
  <si>
    <t>Fomentar la investigación y difusión de de los resultados en el estudiantado de  Máster en la UMH</t>
  </si>
  <si>
    <t xml:space="preserve">CONVOCATORIA AYUDAS DOCTORADO EN RECURSOS Y TECNOLOGÍAS AGRARIAS , AGRAOAMBIENTALES Y ALIMENTARIAS </t>
  </si>
  <si>
    <t>PROGRAMA DE DOCTORADO EN RECURSOS Y TECNOLOGÍAS AGRARIAS, AGROAMBIENTALES Y ALIMENTARIAS</t>
  </si>
  <si>
    <t>ALUMNOS/AS DEL PROGRAMA DE DOCTORADO EN RECURSOS Y TECNOLOGÍAS AGRARIAS , AGRAOAMBIENTALES Y ALIMENTARIAS DE LA UMH</t>
  </si>
  <si>
    <t>ESTUDIANTADO DEL PROGRAMA DE DOCTORADO EN RECURSOS Y TECNOLOGÍAS AGRARIAS, AGROAMBIENTALES Y ALIMENTARIAS</t>
  </si>
  <si>
    <t xml:space="preserve">CONVOCATORIA AYUDAS DOCTORADO EN SALUD PÚBLICA, CIENCIAS MÉDICAS Y QUIRÚRGICAS </t>
  </si>
  <si>
    <t>PROGRAMA DE DOCTORADO EN SALUD PÚBLICA, CIENCIAS MÉDICAS Y QUIRÚRGICAS</t>
  </si>
  <si>
    <t>ALUMNOS/AS DEL PROGRAMA DE DOCTORADO EN SALUD PÚBLICA, CIENCIAS MÉDICAS Y QUIRÚRGICAS DE LA UMH</t>
  </si>
  <si>
    <t>ESTUDIANTADO DEL PROGRAMA DE DOCTORADO EN SALUD PÚBLICA, CIENCIAS MÉDICAS Y QUIRÚRGICAS</t>
  </si>
  <si>
    <t>CONVOCATORIA AYUDAS DOCTORADO EN NEUROCIENCIAS</t>
  </si>
  <si>
    <t>PROGRAMA DE DOCTORADO EN NEUROCIENCIAS</t>
  </si>
  <si>
    <t xml:space="preserve">ALUMNOS/AS DEL PROGRAMA DE DOCTORADO EN NEUROCIENCIAS </t>
  </si>
  <si>
    <t>ESTUDIANTADO DEL PROGRAMA DE DOCTORADO EN NEUROCIENCIAS</t>
  </si>
  <si>
    <t>CONVOCATORIA AYUDAS DOCTORADO EN ESTUDIOS HISTÓRICOS Y SOCIALES SOBRE CIENCIA, MEDICINA Y COMUNICACIÓN CIENTÍFICA</t>
  </si>
  <si>
    <t>PROGRAMA DE DOCTORADO EN ESTUDIOS HISTÓRICOS Y SOCIALES SOBRE CIENCIA, MEDICINA Y COMUNICACIÓN CIENTÍFICA</t>
  </si>
  <si>
    <t>ALUMNOS/AS DEL PROGRAMA DE DOCTORADO EN ESTUDIOS HISTÓRICOS Y SOCIALES SOBRE CIENCIA, MEDICINA Y COMUNICACIÓN CIENCTÍFICA DE LA UMH</t>
  </si>
  <si>
    <t>ESTUDIANTADO DEL PROGRAMA DE DOCTORADO EN ESTUDIOS HISTÓRICOS Y SOCIALES SOBRE CIENCIA, MEDICINA Y COMUNICACIÓN CIENCTÍFICA DE LA UMH</t>
  </si>
  <si>
    <t>AJENOS</t>
  </si>
  <si>
    <t xml:space="preserve">CONSELLERIA DE INNOVACIÓN </t>
  </si>
  <si>
    <t>ALUMNAS/OS DE DOCTORADO DE LA UMH</t>
  </si>
  <si>
    <t>Promoción de las tesis doctorales con la empresa</t>
  </si>
  <si>
    <t>Incorporar a la empresa para la realización de tesis doctorales</t>
  </si>
  <si>
    <t>número de contratos y proyectos</t>
  </si>
  <si>
    <t>8 contratos y 2 proyectos</t>
  </si>
  <si>
    <t>Doctorandos/as  UMH</t>
  </si>
  <si>
    <t>Último  trimestre 2024</t>
  </si>
  <si>
    <t>Fomentar la movilidad de los y las estudiantes de doctorado de la UMH</t>
  </si>
  <si>
    <t>AYUDAS DOCTORADO EDUMH</t>
  </si>
  <si>
    <t>Mejorar los resultados de formación del estudiantado a través de la asistencia a congresos nacionales e internacionales.</t>
  </si>
  <si>
    <t>ENTIDADES Y PERSONAS FÍSICAS</t>
  </si>
  <si>
    <t>Realización de proyectos de compromiso social entre ONGs y representantes de la UMH, tanto dentro como fuera de la UMH.</t>
  </si>
  <si>
    <t>Eje 3: Contribución de valor a la sociedad</t>
  </si>
  <si>
    <t xml:space="preserve">SEGUNDO TRIMESTRE </t>
  </si>
  <si>
    <t>ÚLTIMO TRIMESTRE</t>
  </si>
  <si>
    <t>FOMENTAR INICIATIVAS DE LA COMUNIDAD UNIVERSITARIA .</t>
  </si>
  <si>
    <t>Eje 4: Responsabilidad social y calidad en la gobernanza y gestión</t>
  </si>
  <si>
    <t>4.3 Trasversalizar la Responsabilidad Social Universitaria</t>
  </si>
  <si>
    <t>Nº INICIATIVAS PUESTAS EN MARCHA</t>
  </si>
  <si>
    <t>COMUNIDAD UNIVERSITARIA</t>
  </si>
  <si>
    <t>Marzo</t>
  </si>
  <si>
    <t>SEPTIEMBRE-DICIEMBRE</t>
  </si>
  <si>
    <t>no corresponde</t>
  </si>
  <si>
    <t>PUESTA EN MARCHA DE INICIATIVAS DE LA COMUNIDAD UNIVERSITARIAS, PROMOVIENDO LOS ODS Y LA GOBERNANZA PARTICIPATIVA</t>
  </si>
  <si>
    <t>Investigadores, personas físicas, del ámbito académico y profesional y de nacionalidad española cuya labor investigadora favorezca el estudio y la difusión del Misteri 'Elx o cualquier elemento, entidad y colectivo relacionado con la Festa.</t>
  </si>
  <si>
    <t>Convocar las Ayudas a la Investigación  2024 de la Cátedra Misteri d’Elx y aprobar las bases que regulan esta convocatoria</t>
  </si>
  <si>
    <t>2.2 Aumentar la participación y el impacto de la investigación a nivel global</t>
  </si>
  <si>
    <t>El objetivo de las ayudas a la Investigación es reconocer el esfuerzo de aquellos investigadores españoles que contribuyan de forma relevante a promover la visibilidad y el reconocimiento del Misteri d´Elx, con el firme propósito de impulsar y fortalecer el desarrollo de la actividad investigadora en torno al Misteri d´Elx.</t>
  </si>
  <si>
    <t>Número de propuestas que se presenten a la convocatoria</t>
  </si>
  <si>
    <t>Aumentar el número de propuestas en un 25% con respecto a la convocatoria anterior</t>
  </si>
  <si>
    <t>DESIERTA</t>
  </si>
  <si>
    <t>Investigadores, personas físicas, del ámbito académico y profesional y de nacionalidad española cuya labor investigadora</t>
  </si>
  <si>
    <t>abril</t>
  </si>
  <si>
    <t>HASTA FINALES DE 2025</t>
  </si>
  <si>
    <t xml:space="preserve"> 31-12-2025</t>
  </si>
  <si>
    <t>Impulsar y fortalecer el desarrollo de la actividad investigadora en torno al Misteri d´Elx.</t>
  </si>
  <si>
    <t>BECA CAROLINA CORNO</t>
  </si>
  <si>
    <t>EXTERNA</t>
  </si>
  <si>
    <t>ESTUDIANTES O GRADUADOS EN LOS 3 ÚLTIMOS AÑOS EN LA PROVINCIA DE ALICANTE</t>
  </si>
  <si>
    <t>AYUDAS A LA INVESTIGACIÓN EXPERIMENTAL EN PROYECTOS ESTUDIOS GENÉTICOS DE PATOLOGÍA DERMATOLÓGICAS</t>
  </si>
  <si>
    <t>Eje 1: Formación para el futuro y bienestar del estudiantado</t>
  </si>
  <si>
    <t>1.3 Crear una oferta atractiva para distintos perfiles del estudiantado.</t>
  </si>
  <si>
    <t>INVESTIGACIÓN EN ASPECTOS GENÉTICOS DE PATOLOGÍA DERMATOLÓGICAS</t>
  </si>
  <si>
    <t>3 PROYECTOS</t>
  </si>
  <si>
    <t>Estudiantes o graduados en los 3 últimos años en la provincia de Alicante</t>
  </si>
  <si>
    <t>Fomentar la investigación dermantológica</t>
  </si>
  <si>
    <t>Estudiantes</t>
  </si>
  <si>
    <t>Ayudas al transporte universitario</t>
  </si>
  <si>
    <t>Ayudas al estudiante con los gastos de transporte</t>
  </si>
  <si>
    <t>Estudiantes de grado de  UMH</t>
  </si>
  <si>
    <t>2 meses</t>
  </si>
  <si>
    <t>Sufragar parcialmente los gastos de
transporte  del estudiantado de la UMH,
matriculado en los estudios de grado</t>
  </si>
  <si>
    <t>3 meses</t>
  </si>
  <si>
    <t xml:space="preserve">UMH </t>
  </si>
  <si>
    <t>Ayudas para estudiantes de excelencia académica</t>
  </si>
  <si>
    <t>Distinguir a los mejores estudiantes de grado, mediante premio con dotación económica.</t>
  </si>
  <si>
    <t>Pendiente Resolución Concesión</t>
  </si>
  <si>
    <t>1 mes</t>
  </si>
  <si>
    <t>Distinguir a los mejores estudiantes de grasdo mediante premio con dotación económica.</t>
  </si>
  <si>
    <t xml:space="preserve">PROGRAMA DE BECAS UMH: COMEDOR UNIVERSITARIO </t>
  </si>
  <si>
    <t xml:space="preserve">Ayudas dentro del Programa Comedor Universitario </t>
  </si>
  <si>
    <t xml:space="preserve">Ayudas al estudiante con los gastos de manutención </t>
  </si>
  <si>
    <t>Ayudar al estudiante con los gastos de manutención</t>
  </si>
  <si>
    <t>Banco de Santander</t>
  </si>
  <si>
    <t>Ayuda Becas Progreso Santander</t>
  </si>
  <si>
    <t>8 meses</t>
  </si>
  <si>
    <t>FONDOS AJENOS DE ENTIDAD PRIVADA, RECOMENDABLE POR BDNS SU PUBLICAICÓN</t>
  </si>
  <si>
    <t>Promover la iniciación de tareas de formación, mediante la realización de tareas de atención y orientación al estudiantado</t>
  </si>
  <si>
    <t>1.6 Promover el bienestar de la comunidad universitaria</t>
  </si>
  <si>
    <t>Proporcionar la información que resulte de interés para la formación académica y posterior desarrollo profesional del estudiantado</t>
  </si>
  <si>
    <t>Estudiantes títulos oficiales UMH</t>
  </si>
  <si>
    <t>BECAS MUECA: Ayudas a Estudiantes para la Matrícula de Estudios</t>
  </si>
  <si>
    <t>Facilitar el acceso a estudiantes para la realización de postgrados de estudios feministas y de género y actividades del ámbito universitario relacionados con la Igualdad financiando las matrículas.</t>
  </si>
  <si>
    <t>ESTUDIANTES DEL MÁSTER UNIVERSITARIO EN ESTUDIOS CULTURALES Y ARTES VISUALES (PERSPECTIVAS FEMINISTAS Y CUIR/QUEER)</t>
  </si>
  <si>
    <t>6 meses</t>
  </si>
  <si>
    <t>Facilitar el acceso a estudiantes para la realización de postgrados de estudios feministas y de género y actividades del ámbito universitario relacionados con la Igualdad.</t>
  </si>
  <si>
    <t>0800 32407 48193</t>
  </si>
  <si>
    <t>Ayudas Estudiantado en Riesgo de Exclusión Social</t>
  </si>
  <si>
    <t>FUNDACIÓN PEDRO Y NOEMÍ PAREJO</t>
  </si>
  <si>
    <t>ESTUDIANTES UMH EN RIESGO DE EXCLUSIÓN SOCIAL</t>
  </si>
  <si>
    <t>Ayudas para estudiantes en riesgo de exclusión social</t>
  </si>
  <si>
    <t>Ayudas al estudiante en riesgo de exclusión social matriculado en la UMH en un grado para sufragar los gastos de formación académica</t>
  </si>
  <si>
    <t>nº ayudas</t>
  </si>
  <si>
    <t>ESTUDIANTES GRADO EN RIESGO DE EXCLUSIÓN SOCIAL</t>
  </si>
  <si>
    <t>TERCER TRIMESTRE</t>
  </si>
  <si>
    <t>PRIMER TRIMESTRE</t>
  </si>
  <si>
    <t>Reconocimiento de excelencia académica y empoderamiento del estudiante en riesgo de exclusión social.</t>
  </si>
  <si>
    <t>0800 32415 48405</t>
  </si>
  <si>
    <t>PDI</t>
  </si>
  <si>
    <t>ORGANIZA: Apoyar la organización de eventos de divulgación académica y científica a través de ferias urbanas y jornadas de puertas abiertas</t>
  </si>
  <si>
    <t>Ayuda dineraria</t>
  </si>
  <si>
    <t>Ayuda interna</t>
  </si>
  <si>
    <t>FEBRERO</t>
  </si>
  <si>
    <t>Promover acciones o eventos para divulgar los grados y másteres UMH, así como las líneas de investigación que se desarrollan en la UMH</t>
  </si>
  <si>
    <t>0800 32416 48405</t>
  </si>
  <si>
    <t>CUENTA PROFESORADO: Realización de talleres y actividades dirigidas a la promoción de la divulgación científica, académica y el intercambio de conocimiento</t>
  </si>
  <si>
    <t>MARZO</t>
  </si>
  <si>
    <t>Promover actividades didácticas para divulgar los grados y másteres UMH, así como las líneas de investigación que se desarrollan en la UMH</t>
  </si>
  <si>
    <t>0800 4240 48103</t>
  </si>
  <si>
    <t>ESTUDIANTES UMH DEPORTISTAS DE ALTO NIVEL</t>
  </si>
  <si>
    <t>Promover la actividad deportiva en la UMH colaborando en los gastos ocasionados a los deportistas de Alto Nivel o de Elite A y B,que cursan estudios oficiales en la Universidad Miguel Hernández de Elche y que han competido con la UMH en el curso inmediatamente anterior al de la presente o que acrediten ser deportista de Alto Nivel o de Elite A o B.</t>
  </si>
  <si>
    <t>Estudiantado UMH</t>
  </si>
  <si>
    <t>Segundo semestre</t>
  </si>
  <si>
    <t>NOTA diciendo que el Órgano Tramitador es la OCSD bajo la supervisión del Delegado del Rector de Campus Saludables y Deportes</t>
  </si>
  <si>
    <t>0800 4240 48305</t>
  </si>
  <si>
    <t>FUNDACION TRINIDAD ALFONSO</t>
  </si>
  <si>
    <t>Premiar la excelencia deportiva y academica del estudiantado de la UMH</t>
  </si>
  <si>
    <t>Nº Premios</t>
  </si>
  <si>
    <t>personas becadas</t>
  </si>
  <si>
    <t>0800 32420 48100</t>
  </si>
  <si>
    <t>BECAS PRÁCTICAS ESTUDIANTES CONSELLERIA DE MEDIO AMBIENTE, AGUA INFRAESTRUCTURA Y TERRITORIO</t>
  </si>
  <si>
    <t>CONSELLERIA</t>
  </si>
  <si>
    <t>Becas prácticas Estudiantes</t>
  </si>
  <si>
    <t>Realización de prácticas estudiantes UMH</t>
  </si>
  <si>
    <t>Promover la inserción laboral de los estudiantes, facilitando su incorporación vía prácticas en empresas</t>
  </si>
  <si>
    <t>CONCURRENCIA COMPETITIVA</t>
  </si>
  <si>
    <t>0800 32424 48300</t>
  </si>
  <si>
    <t>FCCEE/Delegación de
Estudiantes</t>
  </si>
  <si>
    <t>Premios de fotografía para estudiantes de la
Facultad de Ciencias Experimentales</t>
  </si>
  <si>
    <t>Convocatoria de premios de Fotografía. Actividad que se engloba dentro
de la Jornada de divulgación científica San Alberto Magno 2024 que anualmente
organiza la Facultad de Ciencias Experimentales.</t>
  </si>
  <si>
    <t>El objeto de la presente convocatoria es la de premiar las mejores fotografías de temáticas
relacionadas con los Grados de la Facultad de Ciencias Experimentales: Grado en Ciencias
Ambientales, Grado en Biotecnología y Grado en Ciencia de Datos e Inteligencia Artificial.</t>
  </si>
  <si>
    <t>Nº de premios</t>
  </si>
  <si>
    <t>Estudiantes de las titulaciones adscritas a la FCCEE, así como de doctorado de áreas de conocimiento vinculadas.</t>
  </si>
  <si>
    <t>Premiar las mejores fotografías de temáticas relacionadas con los Grados de la Facultad de Ciencias Experimentales</t>
  </si>
  <si>
    <t>Vicerrectorado y EPSE - capítulo 4.
Se finanacia con fondos de EPSE y del Vicerrectorado estudiantes</t>
  </si>
  <si>
    <t>3 CATEGORIAS DE PREMIOS</t>
  </si>
  <si>
    <t>toda comunidad universitaria</t>
  </si>
  <si>
    <t xml:space="preserve">BECAS PRÁCTICAS INTERNACIONALES SANTANDER </t>
  </si>
  <si>
    <t>Becas Movilidad Internacional Estudiantes</t>
  </si>
  <si>
    <t>Realización de prácticas internacionales de estudiantes UMH</t>
  </si>
  <si>
    <t>Promover la movilidad internacional, facilitando su incorporación vía prácticas en Empresas de la UE</t>
  </si>
  <si>
    <t>12 meses</t>
  </si>
  <si>
    <t>BECAS PRÁCTICAS ESTUDIANTES CONSELLERÍA DE AGRICULTURA, DESARROLLO RURAL, EMERGENCIA CLIMÁTICA Y TRANSICIÓN ECOLÓGICA</t>
  </si>
  <si>
    <t>Generalitat Valenciana - C. Agricultura</t>
  </si>
  <si>
    <t>Realización de prácticas de estudiantes UMH</t>
  </si>
  <si>
    <t>Promover la inserción laboral de los estudiantes, facilitando su incorporación vía prácticas en Administración Pública</t>
  </si>
  <si>
    <t>9 meses</t>
  </si>
  <si>
    <t>Ministerio para la Transición Ecológica y Reto Demográfico</t>
  </si>
  <si>
    <t>Promover la inserción laboral de los estudiantes, facilitando su incorporación vía prácticas en Menos de 5000 habitantes</t>
  </si>
  <si>
    <t>10 meses</t>
  </si>
  <si>
    <t>Promover la inserción laboral de los estudiantes, facilitando su incorporación vía prácticas en Empresas</t>
  </si>
  <si>
    <t>FUNDACIÓN UNIVERSITARIA DE INVESTIGACIÓN ARQUEOLÓGICA LA ALCUDIA</t>
  </si>
  <si>
    <t>Eje 3: Contribución de valor a la Sociedad</t>
  </si>
  <si>
    <t>3.1  Estrechar los vínculos con la sociedad</t>
  </si>
  <si>
    <t>LA OBETENCIÓN DE UN FIN COMÚN EN LOS CAMPOS EDUCATIVOS, CIENTÍFICOS, TECNOLÓGICOS Y CULTURALES DE INTERÉS COMÚN COMO LA REALIZACIÓN DE ACTUACIONES ARQUEOLÓGICAS, EXPOSICIONES PERMANENTES Y TEMPORALES, ACTIVIDADES DE DIFUSIÓN, INVESTIGACIÓN, CONSERVACIÓN Y RESTAURACIÓN DE ESTRUCTURAS, MONUMENTOS Y MATERIALES ARQUEOLÓGICOS DEL YACIMIENTO DE LA ALCUDIA.</t>
  </si>
  <si>
    <t>Nº de colaboraciones</t>
  </si>
  <si>
    <t>Concesión Directa</t>
  </si>
  <si>
    <t>Primer trimestre del año</t>
  </si>
  <si>
    <t>nº becas</t>
  </si>
  <si>
    <t>nº de premios</t>
  </si>
  <si>
    <t>PREMIO UMHFEST 2025</t>
  </si>
  <si>
    <t>Dotación del premios para grupos de múcia de la UMH</t>
  </si>
  <si>
    <t>Promover la formación y la cultura de la música rock en la comunidad universitaria y divulgar la música UMH en los cuatro campus y su entorno social</t>
  </si>
  <si>
    <t>Promover la Cultura de la música de rock</t>
  </si>
  <si>
    <t>PREMIO FESTIVAL NACIONAL DE CINE DE SAN JUAN_ PREMIO FICUS DE PLATA UMH</t>
  </si>
  <si>
    <t>Ayuntamiento de Sant Joan d'Alacant   P-0311900-E</t>
  </si>
  <si>
    <t>BECA MORDIDA UMH-CIEC</t>
  </si>
  <si>
    <t>Favorecimiento de la formación y la movilidad del talento artístico UMH mediante la convocatoria de la beca MORDIDA UMH-CIEC en colaboración con el Centro Internacional de Estampa Contemporánea de Betanzos (Galicia)</t>
  </si>
  <si>
    <t xml:space="preserve">Promover la formación de grabado de los estudiantes de Bellas Artes de la UMH </t>
  </si>
  <si>
    <t>2 becas</t>
  </si>
  <si>
    <t>COLABORACIÓN UNICÓMIC</t>
  </si>
  <si>
    <t>Acciones de divulgación en torno al cómic y la novela gráfica</t>
  </si>
  <si>
    <t>Promover la cultura del cómic en la UMH</t>
  </si>
  <si>
    <t xml:space="preserve">Asociación Unicómic           G-53373908 </t>
  </si>
  <si>
    <t>FESTIVAL INTERNACIONAL DE CINE FANTÁSTICO DE ELCHE</t>
  </si>
  <si>
    <t>Tiene por objeto la concesión de una subvención a la Asociación para la financiación de sus dos actividades principales vinculadas: el Festival Internacional de Cine Fantástico de Elche - FANTAELX y el Congreso Internacional de Género Fantástico, Audiovisuales y Nuevas Tecnologías</t>
  </si>
  <si>
    <t>Se pretende apoyar la investigación artística y académica a través del festival y de sus actividades paralelas a través del fomento de la colaboración, la creación audiovisual y los cortometrajes entre los estudiantes de los Grados de Comunicación Audiovisual, Bellas Artes y Doble Grado de Comunicación Audiovisual y Periodismo de la UMH.</t>
  </si>
  <si>
    <t>Asociación Unicornio Negro G54802251</t>
  </si>
  <si>
    <t>Segundo trimestre del año</t>
  </si>
  <si>
    <t>Difundir y apoyar la creación audiovisual a través de los cortometrajes entre los estudiantes de la UMH</t>
  </si>
  <si>
    <t>AJUTS - SUBVENCIONS</t>
  </si>
  <si>
    <t>PROPIS</t>
  </si>
  <si>
    <t>Convocatòria TFG-TFM</t>
  </si>
  <si>
    <t>Fomentar l'ús del valencià en la recerca</t>
  </si>
  <si>
    <t>Fomentar l'ús del valencià en l'àmbit de la recerca</t>
  </si>
  <si>
    <t>Nombre de beques</t>
  </si>
  <si>
    <t>ESTUDIANTAT UMH</t>
  </si>
  <si>
    <t>PRIMER TRIMESTRE ANY</t>
  </si>
  <si>
    <t>Col·laboració Xarxa Vives</t>
  </si>
  <si>
    <t>Dinamitzar el debat</t>
  </si>
  <si>
    <t>Fomentar l'ús del valencià en l'àmbit del debat</t>
  </si>
  <si>
    <t>Nombre de col·laboracions</t>
  </si>
  <si>
    <t xml:space="preserve">XARXA VIVES CIFG12433710 </t>
  </si>
  <si>
    <t>Col·laboració Sambori</t>
  </si>
  <si>
    <t>Dinamitzar la literatura en valencià</t>
  </si>
  <si>
    <t>Fomentar l'ús del valencià en l'àmbit de la literatura</t>
  </si>
  <si>
    <t>FUNDACIÓ SAMBORI CIFG97439855</t>
  </si>
  <si>
    <t>Premi Atzavares al millor relat en valencià</t>
  </si>
  <si>
    <t>Concurso de memes en valencià</t>
  </si>
  <si>
    <t>PREMIOS PLAN DE IGUALDAD ENTRE MUJERES Y HOMBRES DE LA UMH</t>
  </si>
  <si>
    <t>AUTOR/A (PAS, PDI O ESTUDIANTADO UMH)</t>
  </si>
  <si>
    <t>PREMIO TFG, TFM Y TESIS CON PÉRSPECTIVA DE GÉNERO</t>
  </si>
  <si>
    <t>Promover el principio de igualdad entre mujeres y hombres</t>
  </si>
  <si>
    <t>El  importe del premio se abonará a las personas ganadoras. No se reintegrará a la UMH.</t>
  </si>
  <si>
    <t>ESTUDIANTES CON DIVERSIDAD FUNCIONAL</t>
  </si>
  <si>
    <t>Becas a estudiantes con discapacidad que requieren de apoyos personales, materiales o transporte para la realización de sus estudios.</t>
  </si>
  <si>
    <t>Apoyar al estudiantado con más necesidades de apoyo para el desarrollo de sus estudios cde manera autónoma y plenamente inclusiva.</t>
  </si>
  <si>
    <t>SEPTIEMBRE</t>
  </si>
  <si>
    <t>primer trimestre 2025</t>
  </si>
  <si>
    <t xml:space="preserve">Garantizar la inclusión de estudiantado con discapacidad que requiere de recursos específicos para el desarrollo de sus estudios. </t>
  </si>
  <si>
    <t>GVA-CONV. SOLCIF 2024/0005</t>
  </si>
  <si>
    <t>Convocatoria de premios a  TFGs y  TFMs en el marco de la promoción de los ODS– Eje Prosperidad</t>
  </si>
  <si>
    <t>Premiar TFGs y TFMs en el marco de la promoción de los ODS– Eje Prosperidad</t>
  </si>
  <si>
    <t>Estimular trabajos de calidad que contribuyan a la consecución de los ODS del eje prosperidad y por tanto a la Agenda 2030.</t>
  </si>
  <si>
    <t>Nº de trabajos premiados</t>
  </si>
  <si>
    <t>Estudiantado</t>
  </si>
  <si>
    <t>marzo de 2025</t>
  </si>
  <si>
    <t>Al tratarse de un premio no existe plazo de ejecución de actividad, pero el pago deberá quedar hecho como muy tarde cuando finalice el convenio que financia la convocatoria. (probable fecha finalización convenio 30/09/2025, todavía no se ha firmado).</t>
  </si>
  <si>
    <t xml:space="preserve">La convocatoria no tiene plazo de justificación al tratarse de premios. En caso de existir remanentes deberá realizarse el reintegro al centro de gasto del convenio con la GVA que financia estos premios. El plazo de justificación del convenio de la GVA  será de dos meses, a contar desde la fecha de finalización de la ejecución del convenio, sin posibilidad de ampliación (probable fecha finalización convenio 30/09/2025, todavía no se ha firmado). </t>
  </si>
  <si>
    <t>Fomentar actividades que contribuyan a la Agenda 2030 a fin de que la comunidad universitaria en general y los estudiantes en particular aprendan y se formen como ciudadanos hacia un Desarrollo Sostenible.</t>
  </si>
  <si>
    <t>Convocatoria de premio a  Tesis Doctoral en el marco de la promoción de los ODS– Eje Prosperidad</t>
  </si>
  <si>
    <t xml:space="preserve">Premiar Tesis Doctorales en el marco de la promoción de los ODS– Eje Prosperidad </t>
  </si>
  <si>
    <t>Estimular trabajos de investigación de calidad que contribuyan a la consecución de los ODS del eje prosperidad y por tanto a la Agenda 2030.</t>
  </si>
  <si>
    <t>Nº de Tesis premiadas</t>
  </si>
  <si>
    <t>Al tratarse de un premio no existe plazo de ejecución de actividad, pero el pago deberá quedar hecho como muy tarde cuando finalice el convenio que financia la convocatoria.(probable fecha finalización convenio 30/09/2025, todavía no se ha firmado).</t>
  </si>
  <si>
    <t>GVA-CONV. SOLCIF 2024/0010</t>
  </si>
  <si>
    <t xml:space="preserve">Convocatoria de Ayudas para la realización de TFG, TFM y prácticas en el marco de la Cooperación Internacional al Desarrollo </t>
  </si>
  <si>
    <t>Ayudas para la realización de TFG, TFM y prácticas  en el marco de la Cooperación Internacional al Desarrollo.</t>
  </si>
  <si>
    <t>Estimular la realización de Trabajos fin de ciclo y prácticas en el ámbito de la Cooperación Internacional al Desarrollo.</t>
  </si>
  <si>
    <t>Número de trabajos o prácticas realizados en el ámbito de la CID</t>
  </si>
  <si>
    <t>pte. Resolver convocatoria</t>
  </si>
  <si>
    <t>plazo de ejecución de la convocatoria será hasta un mes antes de la fecha de fin de plazo de ejecución del convenio que la financia (probable fecha finalización convenio 30/09/2025, todavía no se ha firmado).</t>
  </si>
  <si>
    <t>El periodo de justificación de la convocatoria será hasta un mes antes de la fecha de fin de plazo de ejecución del convenio que la financia,aproximadamente mediados de septiembre. En caso de existir remanentes deberá realizarse el reintegro al centro de gasto del convenio con la GVA. El plazo de justificación del convenio de la GVA  será de tres meses, a contar desde la fecha de finalización de la ejecución del convenio, sin posibilidad de ampliación. (probable fecha finalización convenio 30/09/2025, todavía no se ha firmado).</t>
  </si>
  <si>
    <t>Fomentar la participación del estudiantado en actividades y proyectos de cooperación al desarrollo buscando la integración de los conocimientos teóricos y prácticos adquiridos en su formación académica con el compromiso solidario, promoviéndose así valores de justicia universal y potenciándose el pensamiento crítico, así como la capacidad para analizar y plantear soluciones a los problemas de las sociedades más empobrecidas.</t>
  </si>
  <si>
    <t>AJENOS/PROPIOS</t>
  </si>
  <si>
    <t>Convocatoria de Ayudas  (billete de avión) para la participación en el XII Programa de Voluntariado de Cooperación Internacional al Desarrollo de la UMH en Ruanda. Formación a formadores.</t>
  </si>
  <si>
    <t>Ayudas  (billete de avión) para la participación en el XII Programa de Voluntariado de Cooperación Internacional al Desarrollo de la UMH en Ruanda. Formación a formadores.</t>
  </si>
  <si>
    <t>Impulsar la participación de la comunidad universitaria en el XI  Programa de Voluntariado de Cooperación Internacional al Desarrollo de la UMH en Ruanda.</t>
  </si>
  <si>
    <t>nº de ayudas concedidas</t>
  </si>
  <si>
    <t>(nueva se divide la siguiente)</t>
  </si>
  <si>
    <t>Comunidad universitaria (PAS, PDI, estudantes y alumni</t>
  </si>
  <si>
    <t>enero de 2025</t>
  </si>
  <si>
    <t>hasta 31/12/2025</t>
  </si>
  <si>
    <t>La fecha de justificación de la convocatoria será de un mes desde la realización de la actividad.</t>
  </si>
  <si>
    <t>Formar a los participantes en la realidad de la ayuda al desarrollo, darles a conocer de forma directa, la realidad del tercer mundo y al mismo tiempo mejorar la vida de los habitantes de la provincia Norte de Ruanda, formando a personal médico, dando clases a estudiantado y profesorado de las escuelas y formando a la población en temas de salud pública.</t>
  </si>
  <si>
    <t>Convocatoria de Ayudas  (billete de avión) para la participación en el XII Programa de Voluntariado de Cooperación Internacional al Desarrollo de la UMH en Ruanda. Sensibilización Verano 2025</t>
  </si>
  <si>
    <t>Ayudas  (billete de avión) para la participación en el XII Programa de Voluntariado de Cooperación Internacional al Desarrollo de la UMH en Ruanda. VERANO</t>
  </si>
  <si>
    <t>verano 2025</t>
  </si>
  <si>
    <t>Impulso de programas de movilidad virtual</t>
  </si>
  <si>
    <t>Ayudas al Programa de proyectos docentes de internacionalización en casa</t>
  </si>
  <si>
    <t>Convocatoria del Programa de proyectos docentes de internacionalización en casa</t>
  </si>
  <si>
    <t>El programa de proyectos docentes de internacionalización en casa (PRODIC) es una iniciativa del Vicerrectorado de Relaciones Internacionales de la Universidad Miguel Hernández de Elche (UMH), cuyo objetivo es la promoción de las colaboraciones docentes internacionales mediante la creación de espacios colaborativos virtuales. Mediante estos espacios se pretende proporcionar al estudiantado de la UMH la oportunidad de enriquecerse de la experiencia de internacionalización sin la necesidad de realizar una movilidad física. Estas experiencias permitirán, tanto al estudiantado como al profesorado, mejorar sus habilidades internacionales e interculturales.</t>
  </si>
  <si>
    <t>Febrero de 2025</t>
  </si>
  <si>
    <t>Julio de 2026</t>
  </si>
  <si>
    <t>Otorgar ayudas internas al PDI para realizar colaboraciones docentes internacionales virtuales. No se publica en la BDNS porque es una ayuda interna.</t>
  </si>
  <si>
    <t>Impulso de programas de movilidad virtual (PRODIC-UMH 2024. Parte Plurianual. Código ayuda:11-131-4-2024-0109-N )</t>
  </si>
  <si>
    <t>Convocatoria del Programa de proyectos docentes de internacionalización en casa.  (año 2024 parte plurianual). Código de la ayuda: 11-131-4-2024-0109-N</t>
  </si>
  <si>
    <t>Parte plurianual autorizada y publicada en la convocatoria del año 2024 con RR 00626/2024 de 04/03/2024 y  Código de ayuda: 11-131-4-2024-0109-N.</t>
  </si>
  <si>
    <t>Julio de 2025</t>
  </si>
  <si>
    <t>Ayudas UMH para estudiantes del Programa Destino</t>
  </si>
  <si>
    <t>Ayudas para la movilidad internacional de estudiantes de grado con una plaza concedida dentro del Programa Destino estudiantes</t>
  </si>
  <si>
    <t>Convocatoria de ayudas UMH para estudiantes que participen en el Programa de intercambio Internacional DESTINO en el curso 2025/2026</t>
  </si>
  <si>
    <t>Programa de Becas UMH para fomentar la participación de los estudiantes,  dentro del Programa Destino, a realizar una movilidad internacional fuera del espacio europeo en universidades conveniadas con la UMH</t>
  </si>
  <si>
    <t>Enero de 2025</t>
  </si>
  <si>
    <t>Septiembre de 2026</t>
  </si>
  <si>
    <t>Conceder ayudas a los estudiantes que hayan obtenido una plaza dentro del programa Destino para realizar una eatancia semestral en  universidad de fuera del espacio europeo que esté conveniada con la UMH</t>
  </si>
  <si>
    <t>Ayudas UMH para estudiantes del Programa Destino (curso 2024/2025- Parte Plurianual. código de subvencion: 11-131-4-2024-0110-S</t>
  </si>
  <si>
    <t>Convocatoria de ayudas UMH para estudiantes que participen en el Programa de intercambio Internacional DESTINO 2024/2025.  Parte Plurianual. código de subvencion: 11-131-4-2023-0119</t>
  </si>
  <si>
    <t>Convocatoria de ayudas UMH para estudiantes del Programa Destino (curso 2024/2025- Parte Plurianual. código de subvencion: 11-131-4-2024-0110-S</t>
  </si>
  <si>
    <t>Septiembre de 2025</t>
  </si>
  <si>
    <t>Ayudas a estudiantes en programas de intercambio nacional SICUE (Fondos propios)</t>
  </si>
  <si>
    <t xml:space="preserve">Ayudas para la movilidad de estudiantes con una plaza concedida dentro del Programa SICUE </t>
  </si>
  <si>
    <t>Convocatoria de ayudas para la moviidad de estudiantes de grado del curso 2025/2026</t>
  </si>
  <si>
    <t>Abril de 2025</t>
  </si>
  <si>
    <t>Conceder ayudas a los estudiantes que hayan obtenido una plaza Sicue para realizar un periodo de sus estudios en una universidad española al amparo del programa de movilidad nacional SICUE</t>
  </si>
  <si>
    <t>Ayudas a estudiantes en programas de intercambio nacional SICUE (Fondos propios) (curso 2024/2025) .  Parte Plurianual. Código de subvención:11-131-4-2024-0111-S )</t>
  </si>
  <si>
    <t>Convocatoria de ayudas Estancias docentes y formativas (Programa Erasmus+)</t>
  </si>
  <si>
    <t>Ayudas a la movilidad internacional dentro del Programa Erasmus+ para personal docente e investigador</t>
  </si>
  <si>
    <t>Convocatoria de ayudas UMH para estancias docentes y formativas (Programa ERASMUS+) año 2025</t>
  </si>
  <si>
    <t>4.4    Mejorar el desempeño y el bienestar del equipo humano de la UMH.</t>
  </si>
  <si>
    <t>Programa de Becas UMH para incentivar la movilidad de personal docente e investigador en instituciones/universidades europeas dentro del Programa Erasmus+</t>
  </si>
  <si>
    <t>Porcentaje de PDI con beca 0 UE que reciban subvención por parte de la UMH (sólo candidatos elegibles)</t>
  </si>
  <si>
    <t>Diciembre de 2025</t>
  </si>
  <si>
    <t>Febrero de 2026</t>
  </si>
  <si>
    <t>Conceder ayudas al PDI para una mayor interrelación entre las universidades e instituciones de educación europeas, que permita ampliar y enriquecer su oferta lectiva, fomentar el intercambio de conocimientos y experiencias pedagógicas y fortalecer el Espacio Europeo de Educación Superior</t>
  </si>
  <si>
    <t>Ayudas a la movilidad internacional dentro del Programa Erasmus+ para personal ténico, de gestión y de administración y servicios.</t>
  </si>
  <si>
    <t>Programa de Becas UMH para incentivar la movilidad de personal técnico, de gestión y de administracion y servicios en instituciones/universidades europeas dentro del Programa Erasmus+.</t>
  </si>
  <si>
    <t>Porcentaje de PTGAS con beca 0 UE que reciban subvención por parte de la UMH (sólo candidatos elegibles)</t>
  </si>
  <si>
    <t>Conceder ayudas  personal técnico, de gestión y de administración y servicios de la UMH para obtener formación y experiencia sobre buenas prácticas que contribuyan a mejorar las aptitudes requeridas en su actual puesto de trabajo, fomentar el intercambio de conocimientos y fortalecer el Espacio Europeo de Educación Superior.</t>
  </si>
  <si>
    <t>Programa Propio de Internacionalización: Programa Destino para PDI / PTGAS (Aportación UMH)</t>
  </si>
  <si>
    <t>Ayudas al personal docente e investigador para acciones de internacionalización</t>
  </si>
  <si>
    <t>Convocatoria de ayudas para el programa Destino para personal docente e investigador año 2024</t>
  </si>
  <si>
    <t xml:space="preserve">Programa de Becas UMH para aumentar la proyección internacional de la Universidad Miguel Hernández de Elche mediante la internacionalización de su personal docente y el establecimiento de vínculos con universidades e instituciones de educación superior extranjeras. </t>
  </si>
  <si>
    <t>Número de PDI que participan</t>
  </si>
  <si>
    <t>Aumentar la proyección internacional de la Umh mediante la internacionlización de su personal docentes e investigador estableciendo vinculos con universidades e instituciones de educacion superior extranjeras. Se pretende financiar ayudas de movilidad a un pais extranjero para la realizacion de estancias breves para impartir docencia oficial de un grado, máster o doctorado en una universidad de reconocido prestigio internacional.</t>
  </si>
  <si>
    <t>Ayudas al personal técnico, de gestión y de administración y servicios para acciones de internacionalización</t>
  </si>
  <si>
    <t>Convocatoria de ayudas para el programa Destino para personal técnico, de gestión y de administración y servicios año 2024</t>
  </si>
  <si>
    <t xml:space="preserve">Programa de Becas UMH para aumentar la proyección internacional de la Universidad Miguel Hernández de Elche mediante la internacionalización de su personal ténico, de gestión y de administración y servicios  y el establecimiento de vínculos con universidades e instituciones de educación superior extranjeras. </t>
  </si>
  <si>
    <t>Número de PTGAS que participan</t>
  </si>
  <si>
    <t>Aumentar la proyección internacional de la UMH mediante la internacionlización de su personal técnico, de gestión y de administración y servicios estableciendo vinculos con universidades e instituciones de educacion superior extranjeras. Se pretende financiar ayudas de movilidad a un pais extranjero para la realización  de formación con la finalidad de ofrecer a nuestra comunidad universitaria más y mejores oportunidades de desarrollo profesional que contribuyan a la proyección internacional de su currículum.</t>
  </si>
  <si>
    <t>Ayudas Estudiantes Outgoing UMH (Dobles Titulaciones)</t>
  </si>
  <si>
    <t xml:space="preserve">Ayuda a la movilidad de estudiantes de Máster </t>
  </si>
  <si>
    <t>Convocatoria de ayudas a la movilidad de estudiantes de dobles titulaciones del curso académico 2024/2025</t>
  </si>
  <si>
    <t>Programa de Becas UMH para fomentar la participación de estudiantes para realizar una estancia académica en el marco de un programa de doble máster internacional en universidades socias</t>
  </si>
  <si>
    <t xml:space="preserve">Otorgar ayudas  a estudiantes de la UMH para realizar una estancia de movilidad. Los estudiantes deben estar  matriculados en un master y haber  sido admitidos en un programa de doble master internacional  </t>
  </si>
  <si>
    <t>Ayuda a la movilidad de estudiantes de Doctorado</t>
  </si>
  <si>
    <t>Convocatoria de ayudas a la movilidad de estudiantes de Doctorado de 2025</t>
  </si>
  <si>
    <t xml:space="preserve">Programa de Becas UMH para fomentar la participación de estudiantes para realizar una estancia académica en el marco de una Cotutela Internacional </t>
  </si>
  <si>
    <t>Número de estudiantes de doctorado que solicitan ayuda para la cotutela internacional</t>
  </si>
  <si>
    <t>Otorgar ayudas  a estudiantes de la UMH para realizar una estancia académica en el marco de una Cotutela Internacional en universidades socias</t>
  </si>
  <si>
    <t>Cofinanciacion programa estudiantes ERASMUS+: aportación UMH</t>
  </si>
  <si>
    <t>Ayudas complementarias para la movilidad de estudiantes con una plaza Erasmus concedida</t>
  </si>
  <si>
    <t>Convocatoria de ayudas complementarias para estudiantes que se les haya concedido una plaza Erasmus para el curso académico 2025/2026</t>
  </si>
  <si>
    <t>Otorgar ayudas a los estudiantes que hayan obtenido una plaza para la realización de estudios en una universidad europea al amparo del programa de movilidad internacional Erasmus+ con fines de estudios.</t>
  </si>
  <si>
    <t xml:space="preserve">Cofinanciacion programa estudiantes ERASMUS+: aportación UMH. Curso 2024/2025.  Parte Plurianual.código de subvencion:11‐131‐4‐
2024‐0118‐S )    </t>
  </si>
  <si>
    <t>Convocatoria de ayudas complementarias para estudiantes que se les haya concedido una plaza Erasmus para el curso académico 2024/2025</t>
  </si>
  <si>
    <t>Junio de 2024 y Octubre de 2024</t>
  </si>
  <si>
    <t>Ayudas complementarias Erasmus para movilidad Erasmus de corta duración.</t>
  </si>
  <si>
    <t>Convocatoria de ayudas Erasmus para participar en programas internsivos combinados  2024/2025</t>
  </si>
  <si>
    <t>Programa de Becas UMH para coofinanciar las movilidades de estudiantes dentro del Programa Erasmus+ de corta duración</t>
  </si>
  <si>
    <t>Porcentaje de estudiantes con que participan y reciben fianciación</t>
  </si>
  <si>
    <t>El propósito es aunar el aprendizaje y trabajo en equipo en línea con movilidad de corta duración, de manera que los participantes, de varias universidades europeas, se formen a través de su colaboración virtual y lleven a cabo una estancia de corta duración en una de las universidades socias</t>
  </si>
  <si>
    <t>1101 1310 48161</t>
  </si>
  <si>
    <t>Ayudas a estudiantes: Programa Erasmus (Generalitat Valenciana)</t>
  </si>
  <si>
    <t>Consellería de Innovación, Universidad, Ciencia y Sociedad Digital</t>
  </si>
  <si>
    <t>Ayudas  a estudiantes Erasmus con plaza asignada y con residencia en la Comunidad Valenciana</t>
  </si>
  <si>
    <t>Convocatoria de ayudas  a estudiantes Erasmus procedente de la Generalitat Valenciana curso 2024/2025</t>
  </si>
  <si>
    <t>Otorgar ayudas a estudiantes que participan en el Programa Erasmus+ pertenecientes a instituciones públicas de Educación Superior de la Comunidad Valenciana. No se publica en la BDSN porque la convocatoria la publica la GV.</t>
  </si>
  <si>
    <t>Programa de Becas Santander Internacional</t>
  </si>
  <si>
    <t>Banco Santander S.A.</t>
  </si>
  <si>
    <t>Ayudas adicionales a estudiantes que se les haya concedido una plaza Erasmus</t>
  </si>
  <si>
    <t>Convocatoria de ayudas para estudiantes que se les haya concedido una plaza Erasmus en la convocatoria para el curso 2024/2025</t>
  </si>
  <si>
    <t xml:space="preserve">Ayudas adicionales dirigidas a estudiantes participantes en el programa de movilidad Erasmus+ para estudios </t>
  </si>
  <si>
    <t>Ayudas adicionales a estudiantes que se les haya concedido una plaza internacional</t>
  </si>
  <si>
    <t>Ayudas adicionales dirigidas a estudiantes participantes en el programa de movilidad Destino</t>
  </si>
  <si>
    <t>Número de estudiantes con plazaDestino que participan en la convocatoria</t>
  </si>
  <si>
    <t>Otorgar ayudas al estudiantado que ha obtenido una plaza para la realizacion de estudios en una universidad fuera del especio europo al amparo del programa de movilidad internacional Destino</t>
  </si>
  <si>
    <t>Ayudas estudiantes Erasmus con fines de estudios (SEPIE)</t>
  </si>
  <si>
    <t>Ayudas a la movilidad internacional Erasmus+ con fines de estudios para el estudiantado</t>
  </si>
  <si>
    <t>Convocatoria de ayudas del Programa Erasmus+ con fines de estudios.  Proyecto Erasmus+ 2024-1-ES01-KA131-HED-000203864</t>
  </si>
  <si>
    <t>Fomentar la participación de los estudiantes de la UMH en el marco del Programa Erasmus +  para realizar un periodo de sus estudios en las universidades europeas conveniadas con la UMH</t>
  </si>
  <si>
    <t>Diciembre de 2026</t>
  </si>
  <si>
    <t>Otorgar ayudas al estudiantado que ha obtenido una plaza para la realizacion de estudios en una universidad europea al amparo del programa de movilidad internacional Erasmus+</t>
  </si>
  <si>
    <t>Ayudas estudiantes Erasmus con fines de estudios (SEPIE). (Curso 2024/2025). Parte Plurianual. (Código de subvención:11‐131‐4‐2024‐0122‐S. )</t>
  </si>
  <si>
    <t>Convocatoria de ayudas del Programa Erasmus+ con fines de estudios. Proyecto Erasmus+ 2023-1-ES01-KA131-HED-000120454</t>
  </si>
  <si>
    <t>Convocatoria publicada  en el año 2024 con RR1221/2024 de fecha 21/05/2023 y con código de subvencion: 11‐131‐4‐2024‐0122‐S. Está en trámite la 2ª convocatoria de ayudas larga duración  y la convoctoria para estudiantes de doctorado</t>
  </si>
  <si>
    <t>Ayudas  a la movilidad internacional para el estudiantado. Programa Erasmus+ Dimensión Internacional (Subvención Externa SEPIE)</t>
  </si>
  <si>
    <t>Ayudas  a la movilidad internacional para el estudiantado-Programa Erasmus+ Dimensión Internacional</t>
  </si>
  <si>
    <t>Fomentar la participación del estudiantado de la UMH en el marco del Programa Erasmus +  con dimensión internacional para realizar un periodo de sus estudios en las universidades de fuera del espacio europeo</t>
  </si>
  <si>
    <t>Otorgar ayudas al estudiantado que ha obtenido una plaza para la realizacion de estudios en una universidad fuera del especio europo al amparo del programa de movilidad internacional Erasmus+</t>
  </si>
  <si>
    <t>Ayudas  a la movilidad internacional para el estudiantado. Programa Erasmus+ Dimensión Internacional. Curso 2024/2025). Plurianual.(Código subvencion: 11‐131‐4‐2024‐0123‐ S)</t>
  </si>
  <si>
    <t>Convocatoria publicada en el año 2024 con RR 00770/2024 de 21/03/2024, con código de subvención: 11‐131‐4‐
2024‐0123‐ S. En Noviembre de 2024, se tiene previsto publicar otra convocatoria.</t>
  </si>
  <si>
    <t>Ayudas  a la movilidad internacional para el estudiantado-Programa Erasmus+ modalidad programas intensivos combinados</t>
  </si>
  <si>
    <t>Fomentar la participación del estudiantado de la UMH en el marco del Programa Erasmus +  para realizar una estancia de corta duración en un Programa Intensivo Combinado.</t>
  </si>
  <si>
    <t>Febrero 2025/ Octubre 2025</t>
  </si>
  <si>
    <t>Ayudas estudiantes Erasmus con fines de estudios (SEPIE). Estancias BIP. Plurianual. Código de Suvbención: 11-131-4-2024-0124-S</t>
  </si>
  <si>
    <t>Convocatoria de ayudas del Programa Erasmus+ con fines de estudios. Proyecto Erasmus+ 2023-1-ES01-KA131-HED-000120454. Parte plurianual. Código Subvención: 11-131-4-2024-0124-S.</t>
  </si>
  <si>
    <t>Convocatoria publicada en el año 2024 con RR 00418/2024 de 13/02/2024, con código de subvención: 11-131-4-2024-
0124-S. En Octubre de 2024, se tiene previsto publicar otra convocatoria.</t>
  </si>
  <si>
    <t>Ayuda Estudiantes ERASMUS prácticas (SEPIE)</t>
  </si>
  <si>
    <t>Ayudas a la movilidad internacional Erasmus+ modalidad prácticas para el estudiantado</t>
  </si>
  <si>
    <t>Convocatoria de ayudas del Programa Erasmus+ modalidad prácticas. Proyecto Erasmus+ 2024-1-ES01-KA131-HED-000203864</t>
  </si>
  <si>
    <t>Junio de 2025 / Enero 2026</t>
  </si>
  <si>
    <t>Otorgar ayudas al estudiantado que ha obtenido una plaza para realizar un periodo de prácticas en una empresa o institución europea dentro del programa de movilidad internacional Erasmus+</t>
  </si>
  <si>
    <t>Ayuda Estudiantes ERASMUS prácticas (SEPIE) Curso 2024/2025 (código de subvención: 11‐
131‐4‐2024‐0125‐S )</t>
  </si>
  <si>
    <t>Convocatoria de ayudas del Programa Erasmus+ modalidad prácticas. Proyecto Erasmus+  2023-1-ES01-KA131-HED-000120454. Parte plurianual. Código Suvbención: 11‐
131‐4‐2024‐0125‐S</t>
  </si>
  <si>
    <t xml:space="preserve">Convocatoria publicada  en el año 2024 con RR 01540/2024 de fecha 19/06/2024 y con código de subvencion:11‐131‐4‐2024‐0125‐S. </t>
  </si>
  <si>
    <t>Ayudas para la movilidad internacional- Programa ERASMUS  estancias docentes y formativas (SEPIE)</t>
  </si>
  <si>
    <t>Ayudas a la movilidad internacional Erasmus+ para docencia y formación</t>
  </si>
  <si>
    <t>Convocatoria de ayudas programa ERASMUS+ modalidad docencia y formación. Proyecto Erasmus+  2023-1-ES01-KA131-HED-000120454 y Proyecto Erasmus+ 2024-1-ES01-KA131-HED-000203864</t>
  </si>
  <si>
    <t>Incentivar la movilidad del profesorado de la UMH para una mayor interrelación entre las universidades e instituciones de educación europeas, que permita ampliar y enriquecer su oferta lectiva, fomentar el intercambio de conocimientos y experiencias pedagógicas y fortalecer el Espacio Europeo de Educación Superior</t>
  </si>
  <si>
    <t>Febrero de 2025 y Julio de 2025</t>
  </si>
  <si>
    <t>Otorgar ayudas para el personal docente e investigador que se le haya concedido una plaza para realizar una estancia dentro del programa de movilidad internacional Erasmus+</t>
  </si>
  <si>
    <t>Ayudas para la movilidad internacional- Programa ERASMUS  estancias docentes y formativas (SEPIE). Parte Plurianual.  código de subvención:11-131-4-2024-0126-S)</t>
  </si>
  <si>
    <t>Convocatoria de ayudas programa ERASMUS+ modalidad docencia y formación. Proyecto Erasmus+  2023-1-ES01-KA131-HED-000120454</t>
  </si>
  <si>
    <t xml:space="preserve">Convocatoria publicada  en el año 2024 con RR  RR 01609/2024 de fecha 01/07/2024 y con código de subvencion:11‐131‐4‐2024‐0126‐S. </t>
  </si>
  <si>
    <t>Ayudas a la movilidad internacional Erasmus+ para formación</t>
  </si>
  <si>
    <t>Convocatoria de ayudas programa ERASMUS+ modalidad formación. Proyecto Erasmus+  2023-1-ES01-KA131-HED-000120454 y Proyecto Erasmus+ 2024-1-ES01-KA131-HED-000203864</t>
  </si>
  <si>
    <t>Incentivar la movilidad del personal de administración y servicios de la UMH para obtener formación y experiencia sobre buenas prácticas que contribuyan a mejorar las aptitudes requeridas en su actual puesto de trabajo, fomentar el intercambio de conocimientos y fortalecer el Espacio Europeo de Educación Superior.</t>
  </si>
  <si>
    <t>Otorgar ayudas al personal técnico, de gestión y  de administración y servicios que se le haya concedido una plaza para realizar una estancia dentro del programa de movilidad internacional Erasmus+</t>
  </si>
  <si>
    <t>Ayudas para la movilidad internacional- Programa ERASMUS  estancias docentes y formativas (SEPIE). Parte plurianual. código de subvención:11-131-4-2024-0127-S</t>
  </si>
  <si>
    <t>Convocatoria de ayudas programa ERASMUS+ modalidad formación. Proyecto Erasmus+  2023-1-ES01-KA131-HED-000120454</t>
  </si>
  <si>
    <t xml:space="preserve">Convocatoria publicada  en el año 2024 con RR  RR 1578/2024 de fecha26/06/2024 y con código de subvencion:11‐131‐4‐2024‐0127‐S. </t>
  </si>
  <si>
    <t>Ayudas a la movilidad con dimensión internacional dentro del Programa Erasmus para formación o docencia</t>
  </si>
  <si>
    <t>Convocatoria de ayudas para la movilidad de dimensión internacional dentro del Programa Erasmus+. Proyecto Erasmus+  2023-1-ES01-KA131-HED-000120454 y Proyecto Erasmus+ 2024-1-ES01-KA131-HED-000203864</t>
  </si>
  <si>
    <t>Fomentar la participación del  personal de la UMH en el marco del Programa Erasmus +  en su dimensión internacional para realizar un periodo de formación o docencia en instituciones de terceros países no asociados al programa</t>
  </si>
  <si>
    <t>Número de PDI y PTGAS  que participan</t>
  </si>
  <si>
    <t>PDI/PTGAS</t>
  </si>
  <si>
    <t>Otorgar ayudas al personal de la UMH que tenga concedida una plaza para realizar una estancia de formación o docencia dentro del Programa Erasmus+ con dimensión internacional</t>
  </si>
  <si>
    <t>Ayudas para la movilidad internacional- Programa ERASMUS  estancias docentes y formativas (SEPIE). Parte plurianual. código de subvención:11-131-4-2024-0128-S</t>
  </si>
  <si>
    <t>Convocatoria de ayudas para la movilidad de dimensión internacional dentro del Programa Erasmus+. Proyecto Erasmus+  2023-1-ES01-KA131-HED-000120454</t>
  </si>
  <si>
    <t xml:space="preserve">Convocatoria en trámite de publicación  en septiembre y con código de subvencion:11‐131‐4‐2024‐0128‐S. </t>
  </si>
  <si>
    <t>Ayuda para la movilidad internacional Erasmus+ conterceros países no asociados al Programa (KA171-HED)</t>
  </si>
  <si>
    <t>Convocatoria de ayudas para la movilidad internacional con terceros países no asociados al Programa.</t>
  </si>
  <si>
    <t>Fomentar la participación de los  personal docente y no docente de la UMH en el marco del Programa Erasmus+ con terceros países no asociados al Programa.</t>
  </si>
  <si>
    <t>Número de PDI/PTGAS  que participa</t>
  </si>
  <si>
    <t>Mayo de 2025/ Octubre 2025</t>
  </si>
  <si>
    <t xml:space="preserve"> 30/09/2027</t>
  </si>
  <si>
    <t>Otorgar ayudas para los participantes en el programa de movilidad internacional Erasmus+ con terceros  paises no asociados al Programa.</t>
  </si>
  <si>
    <t>Convocatoria de ayudas para la movilidad internacional con terceros países no asociados al Programa. Parte Plurianual. Código de subvención:11-131-4-2024-0129-S</t>
  </si>
  <si>
    <t>Se prevé publicar la convocatoria en enero de 2025. Código de subvención: 11-131-4-2024-0129-S</t>
  </si>
  <si>
    <t>Fomentar la participación del estudiantado de la UMH en el marco del Programa Erasmus+ con terceros países no asociados al Programa.</t>
  </si>
  <si>
    <t>Número de Estudiantado que participa</t>
  </si>
  <si>
    <t>Febrero de 2025/ Octubre 2025</t>
  </si>
  <si>
    <t xml:space="preserve"> 31/07/2027</t>
  </si>
  <si>
    <t>Ayuda a la movilidad internacional Erasmus con terceros países no asociados al Programa. (SEPIE) (Código de subvención:11-131-4-2024-0130-S )</t>
  </si>
  <si>
    <t>Convocatoria de ayudas para la movilidad internacional con 3º países no asociados al programa. Parte plurianual. (Código de subvención: 11-131-4-2024-0130-S)</t>
  </si>
  <si>
    <t>Se prevé publicar la convocatoria en enero de 2025. Código de subvención: 11-131-4-2024-0130-S</t>
  </si>
  <si>
    <t>Otorgar ayudas para los participantes en el programa de movilidad internacional Erasmus+ con paises asociados</t>
  </si>
  <si>
    <t>Ayudas  a la movilidad internacional para el estudiantado AUNEX-Programa Erasmus+  (Subvención Externa SEPIE)</t>
  </si>
  <si>
    <t>Ayuda para la movilidad internacional Erasmus+ para personas adultas (KA122-ADU)</t>
  </si>
  <si>
    <t>Convocatoria de ayudas para la movilidad internacional para el estudiantado AUNEX</t>
  </si>
  <si>
    <t xml:space="preserve">Fomentar la participación del estudiantado AUNEX de la UMH en el marco del Programa Erasmus+ </t>
  </si>
  <si>
    <t>Marzo de 2026</t>
  </si>
  <si>
    <t>Mayo de 2026</t>
  </si>
  <si>
    <t>Otorgar ayudas para los participantes en el programa de movilidad internacional Erasmus+ para personas adultas.</t>
  </si>
  <si>
    <t>Becas de colaboración en el Servicio de Relaciones Internacionales, Cooperación al Desarrollo y Voluntariado</t>
  </si>
  <si>
    <t>Ayuda para la colaboración con el Servicio de Relaciones Internacionales, cooperación al Desarrollo y Voluntariado</t>
  </si>
  <si>
    <t>Número de becas</t>
  </si>
  <si>
    <t>Colaborar con gestión de actividades y atención al estudiantado internacional.</t>
  </si>
  <si>
    <t>Becas de colaboración en el Servicio de Relaciones Internacionales, Cooperación al Desarrollo y Voluntariado. Parte plurianual. Código de subvención: 11-131-4-2024-0160-S</t>
  </si>
  <si>
    <t xml:space="preserve">Junio de 2024 </t>
  </si>
  <si>
    <t>Ecole Saint Vicent de Paul G.S. Nemba, Distrito de Gakenke en la Provincia Norte de Ruanda</t>
  </si>
  <si>
    <t>Convenio de concesión de una subvención para contribuir a los gastos de comedor de la escuela Saint Vicent de Paul G.S Nemba.</t>
  </si>
  <si>
    <t>Garantizar una comida al día a todo el estudiantado de la escuela durante el año 2025</t>
  </si>
  <si>
    <t>pte aportar dato</t>
  </si>
  <si>
    <t xml:space="preserve">Ecole Saint Vicent de Paul G.S. Nemba </t>
  </si>
  <si>
    <t>Fecha estimada firma convenio 15/02/2025</t>
  </si>
  <si>
    <t>3 MESES DESDE LA FECHA DE FIN DE APLICACIÓN DE LOS FONDOS</t>
  </si>
  <si>
    <t>Mejora de las condiciones de nutrición del estudiantado de la Escuela de Nemba,  contribuyendo de esta manera al rendimiento académico del citado estudiantado</t>
  </si>
  <si>
    <t>ACCIONES ESPECIALES DE IMPULSO AL POSTGRADO INTERNACIONAL MASTER (COLABORACIÓN FUNDACIÓN CAROLINA y otros)</t>
  </si>
  <si>
    <t>UMH y Fundación Carolina</t>
  </si>
  <si>
    <t>Estudiantes posgrado</t>
  </si>
  <si>
    <t xml:space="preserve">Estudios de Master </t>
  </si>
  <si>
    <t>Internacionalización del Posgrado UMH</t>
  </si>
  <si>
    <t>Nº Estudiantes matriculados</t>
  </si>
  <si>
    <t xml:space="preserve">3 estudiantes de Master </t>
  </si>
  <si>
    <t>3 estudiantes de Master y uno de Doctorado</t>
  </si>
  <si>
    <t>Estudiantes de posgrado de universidades extranjeras</t>
  </si>
  <si>
    <t>Convoca FC</t>
  </si>
  <si>
    <t>Promoción internacional del posgrado UMH</t>
  </si>
  <si>
    <t>ACCIONES ESPECIALES DE IMPULSO AL POSTGRADO INTERNACIONAL DOCTORADO (COLABORACIÓN FUNDACIÓN CAROLINA y otros)</t>
  </si>
  <si>
    <t>Estudios de Doctorado</t>
  </si>
  <si>
    <t>1 estudiante de Doctorado</t>
  </si>
  <si>
    <t>Centros UMH</t>
  </si>
  <si>
    <t>Acciones de internacionalización de la docencia de centros UMH</t>
  </si>
  <si>
    <t>Movilidad estudiantes, PAS y PDI, oferta internacionalización docencia UMH: dobles títulos, atracción profesorado extranjero</t>
  </si>
  <si>
    <t>Cumplimiento del plan de trabajo marcado en la solicitud de ayudas.</t>
  </si>
  <si>
    <t>Movilidad internacional de estudiantado, PAS y PDI, participación del PDI extranjero en los estudios UMH, presencia de la UMH en redes internacionales de ámbito académico y establecimiento de una oferta académica a nivel internacional</t>
  </si>
  <si>
    <t>Proyectos internacionales de investigación. Programa SPRINT con Brasil</t>
  </si>
  <si>
    <t>PDI UMH</t>
  </si>
  <si>
    <t>Ayudas para grupos de investigación UMH y Brasil. La FAPESPI concede el mismo importe para grupos brasileños. Parte plurianual</t>
  </si>
  <si>
    <t>Movilidad de profesorado UMH</t>
  </si>
  <si>
    <t>Ayudas para grupos investigación realizada</t>
  </si>
  <si>
    <t>2 ayudas concedidas</t>
  </si>
  <si>
    <t>1 ayuda concedida</t>
  </si>
  <si>
    <t>Grupos de investigación UMH</t>
  </si>
  <si>
    <t>Creación redes internacionales de investigación</t>
  </si>
  <si>
    <t>Proyectos internacionales de investigación. Programa SPRINT con Brasil. Parte plurianual RR0721/2024</t>
  </si>
  <si>
    <t>ACCIONES DE PROMOCIÓN SOLIDARIA</t>
  </si>
  <si>
    <t>Convocatoria de premios a proyectos solidarios en los que participen estudiantes de la UMH</t>
  </si>
  <si>
    <t>Premiar proyectos en los que participen estudiantes de la UMH de entidades sin ánimo de lucro que promuevan una mejora en la calidad de vida de los colectivos excluidos o en riesgo de exclusión.</t>
  </si>
  <si>
    <t>impulsar la participación de los estudiantes de la UMH premiando  proyectos en los que ellos participen que contribuyan a abordar soluciones a los problemas que afectan a los sectores más vulnerables de la población potenciando la capacidad de las personas que integran estos sectores para que puedan encontrar soluciones viables y ejemplarizantes a alguno de sus problemas y/o necesidades.</t>
  </si>
  <si>
    <t>nº de proyectos premiados</t>
  </si>
  <si>
    <t>pte adjudicación</t>
  </si>
  <si>
    <t>entidades sin ánimo de lucro (asociación o fundación inscrita en el registro correspondiente)</t>
  </si>
  <si>
    <t xml:space="preserve">No hay plazo de ejecución porque es un premio y no requiere la realización de una actividad por parte del beneficiario </t>
  </si>
  <si>
    <t xml:space="preserve">no hay justificación porque es un premio y no requiere la realización de una actividad por parte del beneficiario </t>
  </si>
  <si>
    <t>Contribuir al desarrollo sostenible  de las personas y comunidades desfavorecidas impulsando aquellas actividades que abordan soluciones a los problemas que afectan a los sectores más vulnerables de la población.</t>
  </si>
  <si>
    <t>PRÁCTICAS FORMATIVAS ESTUDIANTES
EGRESADOS: EN GESTIÓN TITULADOS
UNIVERSITARIOS (BECAS DE
COLABORACIÓN)</t>
  </si>
  <si>
    <t xml:space="preserve">Renovar la beca para continuar con la formación universitaria en comunicación interna y externa de cooperación al desarrollo y voluntariado </t>
  </si>
  <si>
    <t>completar la formación adquirida por titulados universitarios en Periodismo y/o Comunicación Audiovisual mediante la realización de tareas de difusión de noticias para visibilizar acciones de promoción del voluntariado y cooperación al desarrollo, y sensibilizar sobre las actividades propias del Área de Cooperación al Desarrollo y Voluntariado de la Universidad Miguel Hernández de Elche, facilitando de este modo su ulterior inserción en el mercado laboral.</t>
  </si>
  <si>
    <t>Becario formado.</t>
  </si>
  <si>
    <t>Programa formativo realizado y memoria final presentada.</t>
  </si>
  <si>
    <t>pte finalizar.</t>
  </si>
  <si>
    <t>Graduado/a en Periodismo o Comunicación Audiovisual</t>
  </si>
  <si>
    <t>ES RENOVACIÓN</t>
  </si>
  <si>
    <t>hasta 31/12/2025 (12 meses)</t>
  </si>
  <si>
    <t>3 meses desde la finalización de la misma</t>
  </si>
  <si>
    <t xml:space="preserve">Que los titulados adquieran competencias profesionales en el ámbito de la comunicación institucional, en este caso con la comunicación institucional universitaria.  </t>
  </si>
  <si>
    <t>Convocatoria de una beca de formación universitaria en comunicación interna y externa para el Vicerrectorado de Relaciones Internacionales 2025</t>
  </si>
  <si>
    <t>Otorgar un beca beca de formación universitaria en comunicación interna y externa para el Vicerrectorado de Relaciones Internacionales 2025</t>
  </si>
  <si>
    <t xml:space="preserve">Graduado/a en Periodismo </t>
  </si>
  <si>
    <t>CONVENIO DONACIÓN</t>
  </si>
  <si>
    <t>Sector de Nemba del Distrito de Gakenke en la Provincia Norte de Ruanda</t>
  </si>
  <si>
    <t>Convenio de concesión de una subvención para contribuir al pago de la Seguridad Social de  familias vulnerables en el Sector de Nemba del Distrito de Gakenke en Ruanda</t>
  </si>
  <si>
    <t>Cubrir el 100% de la mutualidad ruandesa de salud de  familias en situación de vulnerabilidad que no pueden hacer frente a la misma en el Sector de Nemba en Ruanda.</t>
  </si>
  <si>
    <t>nº de familias a las que se les ha cubierto la mutualidad</t>
  </si>
  <si>
    <t>pte  resultado</t>
  </si>
  <si>
    <t>FECHA ESTIMADA DE FIRMA DEL CONVENIO junio 2025</t>
  </si>
  <si>
    <t>Hasta 31/12/2025</t>
  </si>
  <si>
    <t>Proporcionar cobertura sanitaria a aquellas familias que, por su vulnerabilidad, no pueden hacer frente a la misma en el Sector de Nemba, fomentando así la cooperación internacional al desarrollo de la UMH en Ruanda</t>
  </si>
  <si>
    <t>Convocatoria interna para la asignación de crédito a proyectos de investigación ligados a la Cooperación Internacional al Desarrollo, en el marco de los Objetivos de Desarrollo Sostenible</t>
  </si>
  <si>
    <t>Asignación de crédito a proyectos de investigación ligados a la Cooperación Internacional al Desarrollo, en el marco de los Objetivos de Desarrollo Sostenible</t>
  </si>
  <si>
    <t>Fomentar la realización de proyectos de  investigación ligados a la Cooperación Internacional al Desarrollo con el fin de contribuir hacia el desarrollo sostenible de  países considerados prioritarios por el Plan Director de Cooperación Valenciana</t>
  </si>
  <si>
    <t>nº de proyectos a los que se asigna crédito</t>
  </si>
  <si>
    <t>Fomentar la generación y transferencia de conocimiento experto para el desarrollo sostenible, buscando la transformación social en los países más desfavorecidos, en pro de la paz, la equidad, el desarrollo humano y la sostenibilidad medioambiental .</t>
  </si>
  <si>
    <t>VII</t>
  </si>
  <si>
    <t>Ecole des Sciences de la Santé Ruhengeri (ESSA Ruhengeri) del Distrito de Musanze en la Provincia Norte de Ruanda.</t>
  </si>
  <si>
    <t xml:space="preserve">
Convenio de concesión de una subvención para la  la realización de la 1ª fase de la construcción de un estudio de radio escolar para la ESSA Ruhengeri del Distrito de Musanze en la Provincia Norte de Ruanda.
</t>
  </si>
  <si>
    <t>Aportación dineraria para la realización de la Primera fase de la construcción de un estudio en la ESSA Ruhengeri que albergue la radio educomunicativa puesta en marcha hace seis años para garantizar su continuidad y que la comunidad educativa tenga acceso continuado a contenidos divulgativos sobre salud, economía, agricultura y otros..</t>
  </si>
  <si>
    <t>nº de fases realizada</t>
  </si>
  <si>
    <t>fecha estimada de firma de convenio 01/03/2025</t>
  </si>
  <si>
    <t>Con la construcción del estudio se pretende dar continuidad al proyecto de radio ya iniciado por la UMH años atrás garantizando que la comunidad educativa tenga acceso continuado a contenidos divulgativos sobre salud, economía, agricultura y otros. Con ello se pretende dar respuesta a los intereses y necesidades de la comunidad educativa , se apuesta por la innovación docente y el desarrollo de nuevas habilidades con las que difundir distintes áreas de conocimiento lo que contribuye a la democratización de la escuela a través del empoderamiento resultado de poner un micrófono a las nuevas generaciones y la pertura de una nueva vía de empleo para el etudiantado.</t>
  </si>
  <si>
    <t>Escuela de secundaria de Apeki - Tumba del sector de Tumba, en el distrito de Rulindo, en la provincia Norte de Ruanda</t>
  </si>
  <si>
    <t>Convenio de concesión de una subvención para para la Instalación de tanques de agua en la Escuela de Apeki Tumba en el distrito de Rulindo, en la provincia Norte de Ruanda</t>
  </si>
  <si>
    <t>Aportación dineraria para la instalación de dos tanques de agua en la escuela de Apeki Tumba para recolectar el agua de las lluvias para su reutilización y para evitar el deterioro del edificio que alberga el dormitorio de las estudiantes internas construido en el ejercicio 2024.</t>
  </si>
  <si>
    <t>nº de tanques instalados</t>
  </si>
  <si>
    <t>Almacenar las grandes cantidades de agua procedentes de lluvia y aprovecharla para su reutilización, al tiempo que se evita la acumulación de la misma (sobre todo en epoca de lluvias) en el tejado de los dormitorios de las niñas estudiantes internas recientemente construido que provocaría grandes daños en el mismo. Esto contribuye notablemente al desarrollo de la Escuela y a garantizar la seguridad y condiciones de salubridad de el estudiantado interno en la misma.</t>
  </si>
  <si>
    <t>Hospital San Francisco Javier de Nemba, Distrito de Gakenke en la Provincia Norte de Ruanda</t>
  </si>
  <si>
    <t>Convenio de concesión de una subvención para la Instalación de paneles solares y calentadores térmicos en el hospital.</t>
  </si>
  <si>
    <t xml:space="preserve">
Aportación dineraria para la instalación en el hospital de Nemba de una serie de paneles solares y calentadores de agua térmicos para garantizar el autoconsumo de luz y agua caliente.
</t>
  </si>
  <si>
    <t>nº de instalaciones efectuadas</t>
  </si>
  <si>
    <t>Instalar en el hospital de Nemba una serie de paneles solares y calentadores de agua térmicos para garantizar el autoconsumo de luz y agua caliente principalmente en el área de lavandería del hospital, que es el servicio del centro donde se consume una mayor electricidad. Con ello  se consigue un ahorro económico en electricidad considerable por parte de la institución que podrá destinar a una mejor atención a los pacientes, así como r una mayor sostenibilidad ambiental.</t>
  </si>
  <si>
    <t>XII EDICIÓN PREMIOS AL TALENTO DOCENTE</t>
  </si>
  <si>
    <t>MEJORA DE LA CALIDAD DOCENTE DEL PDI</t>
  </si>
  <si>
    <t>PDTE. RESOLVER (90)</t>
  </si>
  <si>
    <t>8 MESES</t>
  </si>
  <si>
    <t>MEJORAR LA CALIDAD EN LA DOCENCIA</t>
  </si>
  <si>
    <t>PERSONAL INVESTIGADOR UMH</t>
  </si>
  <si>
    <t>2.1  Mantener y potenciar el nivel de excelencia en la investigación.</t>
  </si>
  <si>
    <t>Personal investigador UMH</t>
  </si>
  <si>
    <t>Primer trimestre</t>
  </si>
  <si>
    <t xml:space="preserve">Anualidad </t>
  </si>
  <si>
    <t>Fomentar la investigación y difusión</t>
  </si>
  <si>
    <t>46 proyectos</t>
  </si>
  <si>
    <t>42 proyectos</t>
  </si>
  <si>
    <t>30 ayudas</t>
  </si>
  <si>
    <t>25 ayudas</t>
  </si>
  <si>
    <t>125 ayudas</t>
  </si>
  <si>
    <t xml:space="preserve">Promoción de la investigación en investigadores emergentes </t>
  </si>
  <si>
    <t>20 becas</t>
  </si>
  <si>
    <t>Recién egresados UMH y estudiantes de master de la UMH</t>
  </si>
  <si>
    <t>Octubre, noviembre y diciembre 2025</t>
  </si>
  <si>
    <t>Impulsar la investigación</t>
  </si>
  <si>
    <t>20 ayudas</t>
  </si>
  <si>
    <t>11 ayudas</t>
  </si>
  <si>
    <t>Fomentar  y facilitar la  difusión de resultados</t>
  </si>
  <si>
    <t>7 ayudas</t>
  </si>
  <si>
    <t>6,5 ayudas</t>
  </si>
  <si>
    <t>fomentar la solicitudes de proyectos europeos e internacionales</t>
  </si>
  <si>
    <t>Incrementar la fuente de financianción internacional</t>
  </si>
  <si>
    <t>MINISTERIO</t>
  </si>
  <si>
    <t>CONTRATACIÓN DE TÉCNICOS DE APOYO (MINISTERIO)</t>
  </si>
  <si>
    <t>3 ayudas vigentes; además, previsión de 2 ayudas de convocatoria PTA2024 (3 meses cada una). [Normativa: Resolución de 21/11/2023, de la Presidencia de la AEI por la que se aprueba la convocatoria de tramitación anticipada, correspondiente al año 2023, de las de las ayudas para personal técnico de apoyo, del Programa Estatal para Desarrollar, Atraer y Retener Talento, en el marco del Plan Estatal de Investigación Científica, Técnica y de Innovación 2021-2023].</t>
  </si>
  <si>
    <t>Subvención</t>
  </si>
  <si>
    <t>Personas seleccionadas en el Programa de Técnicos de Apoyo del Ministerio</t>
  </si>
  <si>
    <t>4º TRIMESTRE DEL AÑO</t>
  </si>
  <si>
    <t>3 AÑOS</t>
  </si>
  <si>
    <t>Plazo de 3 meses a contar desde el día siguiente a la fecha fin del plazo de ejecución de cada anualidad. Por lo tanto, depende del periodo de ejecución de cada contrato laboral, que se inicia con la fecha de incorporación de cada candidato</t>
  </si>
  <si>
    <t>Incrementar los RRHH dedicados a actividades de investigación en la UMH</t>
  </si>
  <si>
    <t>0400 5410 48146</t>
  </si>
  <si>
    <t>CONTRATACIÓN DE DOCTORES. PROGRAMA JUAN DE LA CIERVA</t>
  </si>
  <si>
    <t>3 contratos JDC2023, en propuseta de resolución ; y 2 por convocatoria FJC2024 (3 meses de contrato). [Normativa: Resolución de 1/12/2023, de la Presidencia de la AEI por la que se aprueba la convocatoria de tramitación anticipada, correspondiente al año 2023, de las de las ayudas Juan de la Cierva, del Plan Estatal de Investigación Científica, Técnica y de Innovación 2021- 2023].</t>
  </si>
  <si>
    <t>Personas seleccionadas en el Programa Juan de la Cierva</t>
  </si>
  <si>
    <t>2 AÑOS</t>
  </si>
  <si>
    <t>0400 5410 48145</t>
  </si>
  <si>
    <t>CONTRATACIÓN DE DOCTORES. PROGRAMA RAMÓN Y CAJAL (MINISTERIO)</t>
  </si>
  <si>
    <t>3 contratos vigentes. 2 RYC2023. 2 RYC 2024 (3 meses de contrato).
[Normativa: Resolución de 1/12/2023, de la Presidencia de la AEI por la que se aprueba la convocatoria de tramitación anticipada, correspondiente al año 2023, de las de las ayudas Ramón y Cajal, del Programa Estatal para Desarrollar, Atraer y Retener Talento, en el marco del Plan Estatal de Investigación Científica, Técnica y de Innovación 2021-2023].</t>
  </si>
  <si>
    <t>Promover la incorporación de personal investigador, español y extranjero, con una trayectoria destacada en centros de I+D mediante la concesión de ayudas de una duración de cinco años para su contratación
laboral</t>
  </si>
  <si>
    <t>Personas seleccionadas en el Programa RYC</t>
  </si>
  <si>
    <t>5 AÑOS</t>
  </si>
  <si>
    <t>CONTRATACIÓN DE DOCTORES. PROGRAMA ATRAE (MINISTERIO)</t>
  </si>
  <si>
    <t>1 contrato durante un mes [Normativa: Resolución de 26 de junio de 2024, de la Presidencia de la Agencia Estatal de Investigación, por la que se aprueba la convocatoria de tramitación anticipada para el año 2024 del procedimiento de concesión de ayudas para incentivar la incorporación de talento consolidado «Programa ATRAE», en el marco del Programa Estatal de Recursos Humanos, del Plan Estatal de Investigación Científica, Técnica y de Innovación para el período 2024-2027].</t>
  </si>
  <si>
    <t>Personas seleccionadas en el Programa ATRAE</t>
  </si>
  <si>
    <t>2º TRIMESTRE DEL AÑO</t>
  </si>
  <si>
    <t>3-4 AÑOS</t>
  </si>
  <si>
    <t>Plazo de 3 meses contados a partir del momento en que finalice el período de ejecución</t>
  </si>
  <si>
    <t>0400 5410 48137</t>
  </si>
  <si>
    <t>CONTRATACIÓN DE DOCTORES INVESTIGARES DISTINGUIDOS</t>
  </si>
  <si>
    <t>1 contrato durante 6 meses, modalidad Senior, en previsión de una ayuda que se conceda a la UMH en virtud de la convocatoria de 2024 [Normativa: Orden de 27 de diciembre de 2023, por la que se convocan por tramitación anticipada las ayudas Beatriz Galindo para el ejercicio 2024.]</t>
  </si>
  <si>
    <t>Personas seleccionadas en el Programa Beatriz Galindo</t>
  </si>
  <si>
    <t>4 AÑOS</t>
  </si>
  <si>
    <t>Anualmente, la Universidad presentará ante el órgano gestor una cuenta justificativa del empleo de los fondos recibidos durante el año natural anterior</t>
  </si>
  <si>
    <t>0400 5410 48143</t>
  </si>
  <si>
    <t>CONTRATOS PREDOCTORALES</t>
  </si>
  <si>
    <t>11 contratos vigentes [Resolución convocatoria de 21 de diciembre de 2022. AEI]</t>
  </si>
  <si>
    <t>Personas seleccionadas en convocatoria de ayudas para contratos predoctorales para la formación de doctores</t>
  </si>
  <si>
    <t>No procede (ha pasado a ser convocatoria propia UMH)</t>
  </si>
  <si>
    <t>Plazo de 3 meses a contar desde el día siguiente a la fecha fin del plazo de ejecución de cada anualidad. Por lo tanto, depende del periodo de ejecución de cada contrato laboral.</t>
  </si>
  <si>
    <t>0400 5410 48113</t>
  </si>
  <si>
    <t>CONTRATOS PERSONAL INVESTIGADOR PREDOCTORAL EN FORMACIÓN (FSE+)</t>
  </si>
  <si>
    <t>Concesión de 4 contratos predoctorales</t>
  </si>
  <si>
    <t>Personas seleccionadas en convocatoria propia de ayudas para contratos predoctorales para la formación de doctores</t>
  </si>
  <si>
    <t>0400 5410 48156</t>
  </si>
  <si>
    <t>CONTRATACION PERSONAL INVESTIGADOR EN FORMACIÓN EN FASE POSTDOCTORAL (GV)</t>
  </si>
  <si>
    <t>5 contratos vigentes. Más uno de reserva. Previsión de 4 nuevas ayudas en virtud de convocatoria CIAPOS/2024/ (4 meses cada una). [Normativa: 20 de octubre de 2023, de la Conselleria de Educación, Universidades y Empleo, por la que se convocan, para el ejercicio 2024, subvenciones del Programa para la promoción de la investigación científica, el desarrollo tecnológico y la innovación en la Comunitat Valenciana. DOGV 24.10.2023]</t>
  </si>
  <si>
    <t>Completar la formación de personal investigador doctor, fomentando la movilidad e internacionalización de los investigadores que deseen desarrollar un proyecto de investigación en un centro de investigación distinto a aquel en el que obtuvieron el título de doctor</t>
  </si>
  <si>
    <t>Personas seleccionadas en convocatoria de  ayudas postdoctorales de GVA</t>
  </si>
  <si>
    <t>0400 5410 48133</t>
  </si>
  <si>
    <t>CONTRATACIÓN DOCTORES - Plan GENT, anexos I y II - GV</t>
  </si>
  <si>
    <t>4 contratos vigentes. 1 nuevo contrato en virtud de convocatoria de  año 2024 (CIDEXG/2024/, 6 meses). 1 nuevo contrato en virtud de convocatoria de  año 2025 (CIDEXG/2025/, 4 meses). [Normativa: Resolución de 14 de noviembre de 2022, de la Conselleria de Innovación, Universidades, Ciencia y Sociedad Digital, por la que se convocan, para el ejercicio 2023, subvenciones del Programa para el apoyo a personas investigadoras con talento Plan GenT. DOGV 18.11.2022]</t>
  </si>
  <si>
    <t>Personas seleccionadas en convocatoria Programa Plan GenT</t>
  </si>
  <si>
    <t>4 AÑOS + 2</t>
  </si>
  <si>
    <t>0400 54115 48194</t>
  </si>
  <si>
    <t>CONTRATACIÓN DE DOCTORANDOS CON PROYECTOS TESIS EN ECONOMÍA PÚBLICA</t>
  </si>
  <si>
    <t>1 contrato vigente [NORMATIVA: RESOLUCIÓN de 23 de abril de 2021, de la Conselleria de Hacienda y Modelo Económico, por la que se convocan, en el ejercicio 2021, subvenciones para el fomento de la formación, la investigación y la transferencia de conocimiento entre el sistema universitario valenciano y la Administración pública valenciana en el ámbito de la economía pública. [2021/4404] DOGV: 03.05.2021].</t>
  </si>
  <si>
    <t>1 contrato predoctoral [NORMATIVA: RESOLUCIÓN de 8 de mayo de 2024, de la Conselleria de Hacienda, Economía y Administración Pública, por la que se convocan en el ejercicio 2024, subvenciones destinadas al apoyo de grupos de investigación en economía pública de los centros de investigación de la Comunitat Valenciana. [2024/5481] DOGV: 14.06.2024].</t>
  </si>
  <si>
    <t>Fortalecer y dinamizar los grupos de investigación en economía pública. Promover la formación de jóvenes investigadoras e investigadores en las temáticas relacionadas con la economía pública. Contribuir a mejorar el conocimiento de la realidad en materia de financiación de las haciendas territoriales, modelos de descentralización fiscal y el análisis económico de los ingresos y gastos públicos, y facilitar la orientación y la actualización de las políticas públicas realizadas desde la administración autonómica valenciana.</t>
  </si>
  <si>
    <t>0400 5410101 48100</t>
  </si>
  <si>
    <t>GENERALITAT VALENCIANA - FONDOS MRR</t>
  </si>
  <si>
    <t>Contratación de personas jóvenes para el desarrollo y ejecución de funciones, tareas e iniciativas de investigación e innovación</t>
  </si>
  <si>
    <t>7 contratos vigentes. Módulo B (grupos cotización del 1 al 4)- Normativa:  Resolución de 29 de marzo de 2023, de la Conselleria de Innovación, Universidades,  Investigación y Sociedad Digital, por la que se convocan en 2023 subvenciones destinadas a la financiación del «Programa Investigo», de contratación de personas jóvenes demandantes de empleo en la realización de iniciativas de investigación e innovación en la Comunitat Valenciana, en el marco del Plan de recuperación, transformación y resiliencia, para su ejecución en 2023 [DOGV 03.04.2023].</t>
  </si>
  <si>
    <t>30 de junio de 2025</t>
  </si>
  <si>
    <t>0400 54110 48100</t>
  </si>
  <si>
    <t>Cofinanciar contratos de ayudas de RRHH de investigación, cuando la aportación del organismo financiador no cubre el coste total del contrato laboral</t>
  </si>
  <si>
    <t>Número de convocatorias cofinanciadas</t>
  </si>
  <si>
    <t>Personas beneficiarias de cada convocatoria que se cofinancia</t>
  </si>
  <si>
    <t>Según cada convocatoria</t>
  </si>
  <si>
    <t>NÚMERO DE EFECTIVOS</t>
  </si>
  <si>
    <t xml:space="preserve">ASIGNACIÓN MÓDULO </t>
  </si>
  <si>
    <t>POR PERSONA</t>
  </si>
  <si>
    <t>ASIGNACIÓN FIJA</t>
  </si>
  <si>
    <t>Diferencia</t>
  </si>
  <si>
    <t>GABINETE DEL RECTOR</t>
  </si>
  <si>
    <t>PROTOCOLO</t>
  </si>
  <si>
    <t>SERVICIO DE CONTROL INTERNO</t>
  </si>
  <si>
    <t>ACCIONES DE CALIDAD</t>
  </si>
  <si>
    <t>ACCIONES EN MATERIA DEPORTIVA Y CAMPUS SALUDABLES</t>
  </si>
  <si>
    <t>ACCIONES DE INTELIGENCIA ARTIFICIAL</t>
  </si>
  <si>
    <t>CONSEJO SOCIAL</t>
  </si>
  <si>
    <t>VICERRECTORADO DE ESTUDIOS</t>
  </si>
  <si>
    <t>0301</t>
  </si>
  <si>
    <t>CENTRO DE FORMACIÓN, INNOVACIÓN EDUCATIVA Y CULTURA CIENTÍFICA</t>
  </si>
  <si>
    <t>VICERRECTORADO INVESTIGACIÓN Y TRANSFERENCIA</t>
  </si>
  <si>
    <t>SERVICIO DE BIBLIOTECAS</t>
  </si>
  <si>
    <t>OFICINA INVESTIGACIÓN RESPONSABLE</t>
  </si>
  <si>
    <t>SERVICIO DE INNOVACIÓN ANATÓMICA</t>
  </si>
  <si>
    <t>SERVICIO DE GESTIÓN DE LA INVESTIGACIÓN</t>
  </si>
  <si>
    <t>SERVICIO DE TRANSFERENCIA DE CONOCIMIENTO</t>
  </si>
  <si>
    <t>VICERRECTORADO DE ECONOMÍA Y SOCIEDAD</t>
  </si>
  <si>
    <t>VICERRECTORADO DE INFRAESTRUCTURAS</t>
  </si>
  <si>
    <t>SERVICIO DE INFRAESTRUCTURAS</t>
  </si>
  <si>
    <t>ÁREA AMBIENTAL Y DESARROLLO SOSTENIBLE</t>
  </si>
  <si>
    <t>VICERRECTORADO DE PROFESORADO</t>
  </si>
  <si>
    <t>VICERRECTORADO DE ESTUDIANTES Y COORDINACIÓN</t>
  </si>
  <si>
    <t>VICERRECTORADO DE CULTURA, IGUALDAD Y DIVERSIDAD</t>
  </si>
  <si>
    <t>OFICINA DE CULTURA, IGUALDAD Y DIVERSIDAD</t>
  </si>
  <si>
    <t>PROMOCIÓ DEL VALENCIÀ</t>
  </si>
  <si>
    <t>UNITAT DE IGUALTAT</t>
  </si>
  <si>
    <t>OFICINA DE LLENGÜES</t>
  </si>
  <si>
    <t>UNITAT DE DIVERSITAT</t>
  </si>
  <si>
    <t>VICERRECTORADO DE INTERNACIONALIZACIÓN Y COOPERACIÓN</t>
  </si>
  <si>
    <t>SERVICIO DE RELACIONES INTERNACIONALES  Y COOPERACIÓN AL DESARROLLO Y VOLUNTARIADO</t>
  </si>
  <si>
    <t>VICERRECTORADO DE PLANIFICACIÓN Y RESPONSABILIDAD SOCIAL</t>
  </si>
  <si>
    <t>1201</t>
  </si>
  <si>
    <t>CLÍNICA PODOLÓGICA</t>
  </si>
  <si>
    <t>SECRETARIA GENERAL</t>
  </si>
  <si>
    <t>SERVICIO DE MODERNIZACIÓN Y COORDINACIÓN ADMINISTRATIVA</t>
  </si>
  <si>
    <t>SERVICIO JURIDÍCO</t>
  </si>
  <si>
    <t>1303</t>
  </si>
  <si>
    <t>OFICINA DE DATOS</t>
  </si>
  <si>
    <t>1400</t>
  </si>
  <si>
    <t>GERENCIA</t>
  </si>
  <si>
    <t>SERVICIO DE INFORMACIÓN CONTABLE, GESTIÓN ECONÓMICA Y FINANCIERA</t>
  </si>
  <si>
    <t>SERVICIO DE GESTIÓN DE ESTUDIOS</t>
  </si>
  <si>
    <t>SERVICIO DE GESTIÓN DE LA CONTRATACIÓN</t>
  </si>
  <si>
    <t>1407</t>
  </si>
  <si>
    <t xml:space="preserve">SERVICIO DE GESTIÓN PRESUPUESTARIA Y PATRIMONIAL   </t>
  </si>
  <si>
    <t>SERVICIO DE PERSONAL TÉCNICO, DE GESTIÓN Y DE ADMINISTRACIÓN Y SERVICIOS Y DE PERSONAL INVESTIGADOR</t>
  </si>
  <si>
    <t>1410</t>
  </si>
  <si>
    <t>SERVICIO DE PROFESORADO, NÓMINA Y SEGURIDAD SOCIAL</t>
  </si>
  <si>
    <t>SERVICIO DE PLANIFICACIÓN Y RACIONALIZACIÓN DE LA CONTRATACIÓN</t>
  </si>
  <si>
    <t>CAMPUS DE ALTEA</t>
  </si>
  <si>
    <t>1502</t>
  </si>
  <si>
    <t>CENTRO DE GESTIÓN DE CAMPUS DE ALTEA</t>
  </si>
  <si>
    <t>CAMPUS DE ELCHE</t>
  </si>
  <si>
    <t>CENTRO DE GESTIÓN DE CAMPUS DE ELCHE</t>
  </si>
  <si>
    <t>CAMPUS DE ORIHUELA</t>
  </si>
  <si>
    <t>CENTRO DE GESTIÓN DE CAMPUS DE ORIHUELA</t>
  </si>
  <si>
    <t>CAMUS DE SANT JOAN D´ALACANT</t>
  </si>
  <si>
    <t>1802</t>
  </si>
  <si>
    <t>CENTRO DE GESTIÓN DE CAMPUS DE SAN JUAN</t>
  </si>
  <si>
    <t>SERVICIO DE CALIDAD</t>
  </si>
  <si>
    <t>SERVICIO DE OBSERVATORIO OCUPACIONAL</t>
  </si>
  <si>
    <t>DELEGACIÓN DE ESTUDIANTES</t>
  </si>
  <si>
    <t>SERVICIO DE EXPERIMENTACION ANIMAL: SEA</t>
  </si>
  <si>
    <t>SERVICIO DE EXPERIMENTACION ANIMAL: RMG</t>
  </si>
  <si>
    <t>SERVICIO DE APOYO TÉCNICO A LA DOCENCIA Y A LA INVESTIGACIÓN</t>
  </si>
  <si>
    <t>5600</t>
  </si>
  <si>
    <t>SERVICIO DE ABOGACÍA</t>
  </si>
  <si>
    <t>SERVICIO DE COMUNICACIÓN, MARKETING Y ATENCIÓN AL ESTUDIANTADO</t>
  </si>
  <si>
    <t>CENTRO CYBORG</t>
  </si>
  <si>
    <t>DEFENSOR UNIVERSITARIO</t>
  </si>
  <si>
    <t>7300</t>
  </si>
  <si>
    <t>SERVICIO DE INFRAESTRUCTURA INFORMÁTICA</t>
  </si>
  <si>
    <t>SERVICIO DE INNOVACIÓN Y PLANIFICACIÓN TECNOLÓGICA</t>
  </si>
  <si>
    <t>ESCUELA DE DOCTORADO</t>
  </si>
  <si>
    <t>='FICHA ACUMULADA'!$E$6</t>
  </si>
  <si>
    <t>='FICHA ACUMULADA'!$E$7</t>
  </si>
  <si>
    <t>='FICHA ACUMULADA'!$E$8</t>
  </si>
  <si>
    <t>='FICHA ACUMULADA'!$E$9</t>
  </si>
  <si>
    <t>='FICHA ACUMULADA'!$E$10</t>
  </si>
  <si>
    <t>='FICHA ACUMULADA'!$E$11</t>
  </si>
  <si>
    <t>='FICHA ACUMULADA'!$E$12</t>
  </si>
  <si>
    <t>='FICHA ACUMULADA'!$E$13</t>
  </si>
  <si>
    <t>='FICHA ACUMULADA'!$E$14</t>
  </si>
  <si>
    <t>='FICHA ACUMULADA'!$E$15</t>
  </si>
  <si>
    <t>='FICHA ACUMULADA'!$E$16</t>
  </si>
  <si>
    <t>='FICHA ACUMULADA'!$E$17</t>
  </si>
  <si>
    <t>='FICHA ACUMULADA'!$E$18</t>
  </si>
  <si>
    <t>='FICHA ACUMULADA'!$E$19</t>
  </si>
  <si>
    <t>='FICHA ACUMULADA'!$E$20</t>
  </si>
  <si>
    <t>='FICHA ACUMULADA'!$E$21</t>
  </si>
  <si>
    <t>='FICHA ACUMULADA'!$E$22</t>
  </si>
  <si>
    <t>='FICHA ACUMULADA'!$E$23</t>
  </si>
  <si>
    <t>='FICHA ACUMULADA'!$E$24</t>
  </si>
  <si>
    <t>='FICHA ACUMULADA'!$E$25</t>
  </si>
  <si>
    <t>='FICHA ACUMULADA'!$E$26</t>
  </si>
  <si>
    <t>='FICHA ACUMULADA'!$E$27</t>
  </si>
  <si>
    <t>='FICHA ACUMULADA'!$E$28</t>
  </si>
  <si>
    <t>='FICHA ACUMULADA'!$E$29</t>
  </si>
  <si>
    <t>='FICHA ACUMULADA'!$E$30</t>
  </si>
  <si>
    <t>='FICHA ACUMULADA'!$E$31</t>
  </si>
  <si>
    <t>='FICHA ACUMULADA'!$E$32</t>
  </si>
  <si>
    <t>='FICHA ACUMULADA'!$E$33</t>
  </si>
  <si>
    <t>='FICHA ACUMULADA'!$E$34</t>
  </si>
  <si>
    <t>='FICHA ACUMULADA'!$E$35</t>
  </si>
  <si>
    <t>Columna1</t>
  </si>
  <si>
    <t>INVESTIGACIÓN</t>
  </si>
  <si>
    <t>MIXTO (INVESTIGACIÓN + OTROS)</t>
  </si>
  <si>
    <t>Reparto Calidad Departamentos</t>
  </si>
  <si>
    <t>PRÁCTICAS FORMATIVAS ESTUDIANTES EGRESADOS EN GESTIÓN: TITULADOS UNIVERSITARIOS (BECAS DE COLABORACIÓN)</t>
  </si>
  <si>
    <t>000012210 48103</t>
  </si>
  <si>
    <t>ACCIONES ESPECÍFICAS DE GESTIÓN DEL SERVICIO DE GESTIÓN DE LA CONTRATACIÓN</t>
  </si>
  <si>
    <t>110032511__22609</t>
  </si>
  <si>
    <t>PROGRAMA AGENDA UMH 2030 ODS</t>
  </si>
  <si>
    <t>MATERIAL INVENTARIABLE</t>
  </si>
  <si>
    <t>2025-2024</t>
  </si>
  <si>
    <t>Formación específica del
personal del servicio en
materias relacionadas
directamente con la
gestión en el ámbito de transferencia</t>
  </si>
  <si>
    <r>
      <rPr>
        <b/>
        <u/>
        <sz val="11"/>
        <color rgb="FF548DD4"/>
        <rFont val="Calibri"/>
        <family val="2"/>
      </rPr>
      <t>INGRESOS</t>
    </r>
    <r>
      <rPr>
        <b/>
        <sz val="11"/>
        <color rgb="FF548DD4"/>
        <rFont val="Calibri"/>
        <family val="2"/>
      </rPr>
      <t xml:space="preserve"> EXTERNOS PREVISTOS PARA FINANCIAR ESTA LÍNEA</t>
    </r>
  </si>
  <si>
    <r>
      <t xml:space="preserve">* Nº cursos, ponencias, foros, etc. en los que se ha participado.
* Numero de reuniones institucionales.
* Nº traducciones realizadas.
</t>
    </r>
    <r>
      <rPr>
        <i/>
        <sz val="12"/>
        <rFont val="Calibri"/>
        <family val="2"/>
      </rPr>
      <t>Correspondiente al extinto SGI-OTRI.</t>
    </r>
  </si>
  <si>
    <r>
      <t xml:space="preserve">* 35 Cursos 
* 10 Envíos 
* 1 Traducción
</t>
    </r>
    <r>
      <rPr>
        <i/>
        <sz val="12"/>
        <rFont val="Calibri"/>
        <family val="2"/>
      </rPr>
      <t>Meta correspondiente al antiguo SGI-OTRI</t>
    </r>
  </si>
  <si>
    <t>CONCURSO DE LEGALIZACIÓN DE LOS EQUIPOS A PRESIÓN DE LAS INSTALACIONES DEL SEA: CUMPLIMIENTO DE LA LEGISLACIÓN :  REAL DECRETO 809/2021, DE 21 DE SEPTIEMBRE, POR EL QUE SE APRUEBA EL REGLAMENTO DE EQUIPOS A PRESIÓN Y SUS INSTRUCCIONES TÉCNICAS COMPLEMENTARIAS</t>
  </si>
  <si>
    <t xml:space="preserve">ACCIONES ESPECIALES DE IMPULSO A LA INTERNACIONALIZACIÓN Y COOP AL DESARROLLO </t>
  </si>
  <si>
    <t>Programa de Becas UMH para fomentar la participación de los estudiantes,  dentro del Programa Destino, a realizar una movilidad internacional fuera del espacio europeo en universidades conveniadas con la UMH (curso 2025-2026)</t>
  </si>
  <si>
    <t>Programa de Becas UMH para fomentar la participación de los estudiantes,  dentro del Programa Destino, a realizar una movilidad internacional fuera del espacio europeo en universidades conveniadas con la UMH (curso 2024-2025). Código de subvención: 11-131-4-2024-0110-S</t>
  </si>
  <si>
    <t>Programa de Becas UMH para coofinanciar las movilidades de estudiantes dentro del Programa Erasmus+ con fines de estudios (curso académico 2024-2025). Código subvención: 11‐131‐4‐2024‐0118‐S</t>
  </si>
  <si>
    <t>Programa de Becas UMH para fomentar la participación de los estudiantes,  dentro del Programa SICUE, a realizar una movilidad nacional en una universidad española conveniada con la UMH (curso 2024-2025). Parte Plurianual. Código de subvención:11-131-4-2024-0111-S )</t>
  </si>
  <si>
    <t>Impulso de programas de movilidad virtual (PRODIC-UMH 2024. Parte Plurianual. Código ayuda: 11-131-4-2024-0109-N)</t>
  </si>
  <si>
    <r>
      <rPr>
        <b/>
        <sz val="12"/>
        <rFont val="Calibri"/>
        <family val="2"/>
      </rPr>
      <t xml:space="preserve">2025- NUEVO EXPEDIENTE DE LICITACIÓN </t>
    </r>
    <r>
      <rPr>
        <sz val="12"/>
        <rFont val="Calibri"/>
        <family val="2"/>
      </rPr>
      <t xml:space="preserve">Acuerdo marco para suministro de bibliografía de alumnos para la biblioteca de la Universidad Miguel Hernández de Elche (Expediente anterior Nº 2023_AM_02) </t>
    </r>
  </si>
  <si>
    <r>
      <t xml:space="preserve">Del importe de 511.417,91 € solicitado,  66.974,68 € corresponde a la previsión de gasto para iniciar Expte. de licitación contrato de suministros bases de datos (Expte. anterior 2024_096 Lote 4)  y los 444.443,23 € restantes, serán destinados a las renovaciones de suscripciones a bases de datos no incluidas en dicho Expte. por estar sujetas a exclusividad, o se negociadas a través del Club de compras UNIRIS  o contratadas por la FECYT. </t>
    </r>
    <r>
      <rPr>
        <b/>
        <sz val="12"/>
        <rFont val="Calibri"/>
        <family val="2"/>
      </rPr>
      <t>Dentro de este apartado incluimos la Plataforma Alma (Expte formalizandose) que ha tenido un incremento del 30% respecto al expediente anterior (2019_00093)</t>
    </r>
    <r>
      <rPr>
        <sz val="12"/>
        <rFont val="Calibri"/>
        <family val="2"/>
      </rPr>
      <t xml:space="preserve">  Para la previsión de gasto se ha tenido en cuenta el incremento de precio que los editores y/o suministradores puedan aplicar anualmente a los productos suscritos.</t>
    </r>
    <r>
      <rPr>
        <b/>
        <sz val="12"/>
        <rFont val="Calibri"/>
        <family val="2"/>
      </rPr>
      <t xml:space="preserve"> </t>
    </r>
  </si>
  <si>
    <r>
      <t xml:space="preserve">La cantidad puede variar en función de lo que nos asigne la Conselleria de Transparencia. </t>
    </r>
    <r>
      <rPr>
        <b/>
        <sz val="12"/>
        <rFont val="Calibri"/>
        <family val="2"/>
      </rPr>
      <t>Se está valorando que la gestión de la transparencia se gestione desde el Vicerrectorado con competencias en transparencia y no desde el Vicerrectorado de Investigación y Transferencia</t>
    </r>
  </si>
  <si>
    <t xml:space="preserve">El expediente vigente actualmente es el expediente 2023_003Sum, desde el 10/03/2023 hasta el 09/03/2025, con pago anual al inicio de cada anualidad.  El importe total de la adjudicación es de 45.217,70 € (IVA incluido), resultando cada anualidad por importe de 22.608.85 € (IVA incluido).
Hasta ahora el licenciamiento se hacía por CPU física, y por eso se renovaban 48 licencias. A partir de ahora se hace por virtual CPU, por lo que la forma de licenciamiento ha cambiado.
El motivo del incremento del precio es debido a que en el año 2023, la compañía “VMware” fue adquirida por el fabricante “Broadcom" el cual ha modificado las condiciones del licenciamiento. En el modelo de licenciamiento anterior, la Universidad tenía que licenciar las CPU físicas y en el actual se licencian los CORES de cada una de las CPU. Cada servidor dispone de 2 CPU con 20 CORES cada una, por lo que se pasa de 2 licencias por servidor a 40 licencias por servidor. Este cambio supone un incremento sustancial del del coste del suministro.
Para el año 2025 se va a realizar una licitación de forma anticipada de 93.000 €+IVA= 112.530 € (IVA incluido) importe para un plazo de 3 años, con un importe anual de 31.000 €+IVA=37.510 €. 
La Universidad usa el software de virtualización de VMWARE. Sobre esta infraestructura se ejecutan servicios críticos tales como la SEDE electrónica, la web institucional, el correo electrónico institucional, el sistema de videovigilancia, aproximadamente unos 240 servidores en explotación más los entornos de desarrollo. Se trata por tanto de un software de virtualización de la mayoría de aplicaciones de gestión y explotación de la Universidad. Al mismo tiempo también es la plataforma de virtualización del puesto de trabajo.
</t>
  </si>
  <si>
    <t>Actualmente vigente el EXPEDIENTE - 2023_052 para 2 años, desde el 24/12/2023 hasta el 23/12/2025. 
Negociado por exclusividad. 
El importe del pliego total es de 26.620 € (IVA incluido), lo que resulta un importe anual de 13.310 € (IVA incluido). El pago es anual al inicio de cada anualidad.
Para el año 2025 se va a iniciar un pliego para 3 años por un importe total de 34.500 € + IVA = 41.745 €, resultando un importe anual de 13.915 €. (IVA incluido). 
Su finalidad es proporcionar un único punto de autenticación, realizando funciones de Proveedor de Identidad (IdP) para la Universidad Miguel Hernández.</t>
  </si>
  <si>
    <r>
      <t>El expediente vigente es el EXPEDIENTE 2023_043-SUM, formalizado para dos años, y con pago anual, y finaliza el 14/10/2025. 
Adjudicación por un importe de 14.444,56 € (11.937,65 € + 2.506,91 € en concepto de IVA) en 2 anualidades, es decir, 7.222,28  euros cada anualidad. 
Para el año 2025 se va a iniciar una nueva licitación para 3 años, por importe de 20.400 € + IVA= 24.684 euros (iva incluido), lo que corresponderá a 6.800 € +IVA = 8.228 € IVA incluido cada año.
Debido a que no se puede hacer un estudio real del precio para iniciar a tan largo plazo, se va a solicitar un incremento rrespecto al último contrato de un poco más del 17% para el año 2025 y posteriores. El motivo de solicitar este incremento, es porque como el pliego es para 3</t>
    </r>
    <r>
      <rPr>
        <b/>
        <sz val="12"/>
        <rFont val="Calibri"/>
        <family val="2"/>
      </rPr>
      <t xml:space="preserve"> </t>
    </r>
    <r>
      <rPr>
        <sz val="12"/>
        <rFont val="Calibri"/>
        <family val="2"/>
      </rPr>
      <t>años, hay que prever también ese posible incremento no solo de 2025 sino de los años posteriores. 
Se trata de un antivirus que garantizara el buen funcionamiento de todos los equipos del personal y alumnos de la Universidad para el acceso a los servicios TIC, así como el buen funcionamiento de los propios servicios y la infraestructura que los soporta.</t>
    </r>
  </si>
  <si>
    <r>
      <t>Actualmente vigente un contrato 2023_054-SUM para 1 año con vencimiento el 13/12/2024, adjudicado por 4,385,58 €
De esta misma forma, para el año 2024 se ha iniciado una nueva licitación para 1 año para 250 licencias para un periodo de 1 año por 8,000 euros (Exp. 2024_047-SUM). El motivo por el que se licita para 1 año es porque está previsto una licitación de REDIRIS para un EDR para todas las universidades, pero no hay fecha para que esté finalizada dicha lictación. 
De momento no se ha indicado ningún importe en la celda de ejecutado porque hasta la fecha está pendiente de adjudicación, pero se va a iniciar y pagar durante este año 2024.
Para el año 2025, en caso de que no esté vigente el contrato con rediris comentado, se prevé realizar una nueva licitación por un plazo de 1 año, por importe anual de 7.500 + IVA = 9,075 €. 
La finalidad del contrato es el servicio de soporte y garantía de sistema de seguridad EDR para</t>
    </r>
    <r>
      <rPr>
        <b/>
        <sz val="12"/>
        <rFont val="Calibri"/>
        <family val="2"/>
      </rPr>
      <t xml:space="preserve"> </t>
    </r>
    <r>
      <rPr>
        <sz val="12"/>
        <rFont val="Calibri"/>
        <family val="2"/>
      </rPr>
      <t xml:space="preserve"> servidores de la Universidad, con tal de proteger el parque informático de servidores  con una solución de seguridad y antivirus de nueva generación. 
</t>
    </r>
  </si>
  <si>
    <t>PLANIFICACIÓN ESTRATÉGICA DE SUBVENCIONES 2025-2029</t>
  </si>
  <si>
    <r>
      <t xml:space="preserve">Presupuesto 20 </t>
    </r>
    <r>
      <rPr>
        <b/>
        <i/>
        <sz val="10"/>
        <color rgb="FFFF0000"/>
        <rFont val="Calibri"/>
        <family val="2"/>
      </rPr>
      <t>25</t>
    </r>
  </si>
  <si>
    <t>PES</t>
  </si>
  <si>
    <t>ÓRGANO GESTOR</t>
  </si>
  <si>
    <t>CÓD. SUBVENCIÓN /
 CÓDIGO LÍNEA</t>
  </si>
  <si>
    <t>CÓD. SUBVENCIÓN
(fórmula)</t>
  </si>
  <si>
    <t>UO</t>
  </si>
  <si>
    <t>FUNCIONAL</t>
  </si>
  <si>
    <t>AÑO APROBACIÓN</t>
  </si>
  <si>
    <t>NUMERACIÓN</t>
  </si>
  <si>
    <t>Anualidad 
2026</t>
  </si>
  <si>
    <t>Anualidad 2028</t>
  </si>
  <si>
    <t>Anualidad 2029</t>
  </si>
  <si>
    <r>
      <rPr>
        <b/>
        <sz val="10"/>
        <color rgb="FF8496B0"/>
        <rFont val="Calibri"/>
        <family val="2"/>
      </rPr>
      <t>EJE ESTRATÉGICO</t>
    </r>
    <r>
      <rPr>
        <b/>
        <sz val="10"/>
        <color rgb="FFFF0000"/>
        <rFont val="Calibri"/>
        <family val="2"/>
      </rPr>
      <t xml:space="preserve"> 
</t>
    </r>
  </si>
  <si>
    <t xml:space="preserve">OBJETIVOS ESTRATÉGICOS 
</t>
  </si>
  <si>
    <t>00-121-4-2025-0001-N</t>
  </si>
  <si>
    <t>2025</t>
  </si>
  <si>
    <t>0001</t>
  </si>
  <si>
    <t>0000 1210606 48300</t>
  </si>
  <si>
    <t>1.1. Revalorizar una formación innovadora y de calidad</t>
  </si>
  <si>
    <t>NO CORRESPONDE. EL IMPORTE NO DISPUESTO EN EL PAGO DE LOS PREMIOS Y COSTE DE SEG. SOCIAL SE REINTEGRA A LA UMH</t>
  </si>
  <si>
    <t>2024</t>
  </si>
  <si>
    <t>0144</t>
  </si>
  <si>
    <t>0000 12210 48103</t>
  </si>
  <si>
    <r>
      <rPr>
        <b/>
        <sz val="10"/>
        <color theme="1"/>
        <rFont val="Calibri"/>
        <family val="2"/>
      </rPr>
      <t xml:space="preserve">PRÓRROGA </t>
    </r>
    <r>
      <rPr>
        <sz val="10"/>
        <color theme="1"/>
        <rFont val="Calibri"/>
        <family val="2"/>
      </rPr>
      <t>- Beca de formación Estudiantes de Postgrado (00-122-4-2024-0144-S)</t>
    </r>
  </si>
  <si>
    <t>0166</t>
  </si>
  <si>
    <r>
      <rPr>
        <b/>
        <sz val="10"/>
        <color theme="1"/>
        <rFont val="Calibri"/>
        <family val="2"/>
      </rPr>
      <t>PRÓRROGA -</t>
    </r>
    <r>
      <rPr>
        <sz val="10"/>
        <color theme="1"/>
        <rFont val="Calibri"/>
        <family val="2"/>
      </rPr>
      <t xml:space="preserve"> Beca Colaboración Estudiantes del doble grado de Comunicación Audiovisual y Periodismo de la UMH (00-122-4-2024-0166-S)</t>
    </r>
  </si>
  <si>
    <t>0165</t>
  </si>
  <si>
    <r>
      <rPr>
        <b/>
        <sz val="10"/>
        <color theme="1"/>
        <rFont val="Calibri"/>
        <family val="2"/>
      </rPr>
      <t xml:space="preserve">PRORROGA </t>
    </r>
    <r>
      <rPr>
        <sz val="10"/>
        <color theme="1"/>
        <rFont val="Calibri"/>
        <family val="2"/>
      </rPr>
      <t>- Beca Colaboración Estudiantes de Grado de ingeniería de la EPSE (00-122-4-2024-0165-S)</t>
    </r>
  </si>
  <si>
    <t>00-122-4-2024-0140-S</t>
  </si>
  <si>
    <t>PRÁCTICAS FORMATIVAS ESTUDIANTES EGRESADOS: EN GESTIÓN TITULADOS UNIVERSITARIOS (BECAS DE FORMACIÓN)</t>
  </si>
  <si>
    <t>Desarrollar y completar la formación adquirida por el estudiantado durante sus estudios de grado en Ciencias Ambientales, llevando a cabo tares propias de su actividad especialmente focalizadas  en el ámbito del Medio Amibiente y la Sostenibilidad Ambiental</t>
  </si>
  <si>
    <t>Nº becas</t>
  </si>
  <si>
    <t>Estudiantes titulados universitarios en Ciencias Ambientales</t>
  </si>
  <si>
    <t>Se pretende potenciar y difundir el respeto por el medio ambiente de la Universidad Miguel Hernández de Elche mediante el desarrollo de la formación adquirida por la persona becada  en el ámbito de la sostenibilidad ambiental.</t>
  </si>
  <si>
    <t>00-122-4-2025-0003-S</t>
  </si>
  <si>
    <t>0003</t>
  </si>
  <si>
    <t>Beca de formación Estudiantes de Postgrado</t>
  </si>
  <si>
    <t>Creación de una base de datos de investigación con el fin de aumentar la difusión de las actividades científicas generadas por el profesorado de la UMH.</t>
  </si>
  <si>
    <t>2 actividades al mes</t>
  </si>
  <si>
    <t>Número de actividades de investigación divulgadas</t>
  </si>
  <si>
    <t>01/07/2025 al 31/12/2025</t>
  </si>
  <si>
    <t>Aumentar la difusión social de la actividad investigadora de la UMH</t>
  </si>
  <si>
    <t>00-122-4-2024-0091-S</t>
  </si>
  <si>
    <r>
      <rPr>
        <u/>
        <sz val="10"/>
        <color theme="1"/>
        <rFont val="Calibri"/>
        <family val="2"/>
      </rPr>
      <t xml:space="preserve">RENOVACIÓN  </t>
    </r>
    <r>
      <rPr>
        <sz val="10"/>
        <color theme="1"/>
        <rFont val="Calibri"/>
        <family val="2"/>
      </rPr>
      <t xml:space="preserve">de la Beca
de formación universitaria en comunicación interna y
externa de cooperación al desarrollo y voluntariado 2025 </t>
    </r>
    <r>
      <rPr>
        <u/>
        <sz val="10"/>
        <color theme="1"/>
        <rFont val="Calibri"/>
        <family val="2"/>
      </rPr>
      <t>(00‐122‐4‐2024‐0091‐
S)</t>
    </r>
  </si>
  <si>
    <t>00-122-4-2025-0005-S</t>
  </si>
  <si>
    <t>0005</t>
  </si>
  <si>
    <t>Completar la formación adquirida por titulados universitarios en Periodismo para dinamizar la web del Vicerrectorado de Internacionalización y Cooperación, sus redes sociales, canalizar la relación con el Servicio de Comunicación de la UMH y participar en todas las iniciativas de comunicación y proyección de las relaciones internacionales de la UMH facilitando de este modo su ulterior inserción en el mercado laboral.</t>
  </si>
  <si>
    <t>00-122-4-2024-137-S</t>
  </si>
  <si>
    <t>Propios</t>
  </si>
  <si>
    <t>Podría dedicarse una parte de lo ingresado por oferta de actividades dirigidas, TDU y PMC</t>
  </si>
  <si>
    <t>BECA DE FORMACIÓN UNIVERSITARIA COORDINACIÓN ACCIONES PROMOCIÓN DE ACTIVIDAD FÍSICA Y SALUD EN LA OCSD</t>
  </si>
  <si>
    <t>Monitorizar el plan formativo de monitores/as de actividades. Realizacion de campañas especñificas de promoción de la salud. Colaboracion con tereceres y redes en las que participa la UMH (i.e. REUPS, CRUE Universidades Saludables, etc.)</t>
  </si>
  <si>
    <t xml:space="preserve">Apoyar la labor de coordinacion de la UMH ene l grupo de trabajo de Universidades Saludables de CRUE Sostenibilidad. Optimizar la captacion y asignacion de monitores/as en practicas para garantizar la sostenibilidad de las actividades deportivas saludables ofertadas a la comunidad universitaria. </t>
  </si>
  <si>
    <t>Número de anexos de practicas realizados. Número de campañas.</t>
  </si>
  <si>
    <t>Renovación beca</t>
  </si>
  <si>
    <t>Beca asignada en primera convocatoria</t>
  </si>
  <si>
    <t>Incorporacion en abril</t>
  </si>
  <si>
    <t>Ayuda Dineraria</t>
  </si>
  <si>
    <t>Estudiantes titulados</t>
  </si>
  <si>
    <t>12 MESES</t>
  </si>
  <si>
    <t>TRIMESTRALMENTE</t>
  </si>
  <si>
    <t>Desarrollo del proyecto institucional #UMHsaludABLE</t>
  </si>
  <si>
    <t>00-122-4-2025-0007-S</t>
  </si>
  <si>
    <t>0007</t>
  </si>
  <si>
    <t>BECA FORMATIVA APOYO COMPETICIONES UMH</t>
  </si>
  <si>
    <t>Coordinación de las competiciones internas Trofeo Rector #TalentoEnMovimiento. Apoyo en la coordinacion del personal técnico encargado de los equipo UMH. Ayuda en la realizacion de eventos deportivos junto con entidades conveniadas.</t>
  </si>
  <si>
    <t xml:space="preserve">Tener un programa estable y sostenible de competiones deportivas. Maximizar la proyección de la imagen UMH en los eventos deportivos coorganizados con entidades deportivas. Optimizar los recursos destinados a deporte universitario CADU y CEU. </t>
  </si>
  <si>
    <t>Número de equipos participantes en trofeo rector. Número de PDI/PTGAS participante en competiciones internas. Número de eventos coorganizados con entidades conveniadas.</t>
  </si>
  <si>
    <t>Publicación de nueva beca tras 2 años de ocupación</t>
  </si>
  <si>
    <t>Beca renovada</t>
  </si>
  <si>
    <t>12 meses de actividad ininterrumpida</t>
  </si>
  <si>
    <t>10 MESES</t>
  </si>
  <si>
    <t>Desarrollo del proyecto institucional UMH #TalentoEnMovimiento</t>
  </si>
  <si>
    <t>00-324-4-2025-0008-S</t>
  </si>
  <si>
    <t>0008</t>
  </si>
  <si>
    <t>0000 32410 48100</t>
  </si>
  <si>
    <t>01-425-4-2025-0009-N</t>
  </si>
  <si>
    <t>0009</t>
  </si>
  <si>
    <t>0106 42501 48195</t>
  </si>
  <si>
    <t>ACCIONES DE TRANSFORMACIÓN DIGITAL ESTUDIANTADO</t>
  </si>
  <si>
    <t>Lograr alfabetizar digitalmente a 500 estudiantes (en este segundo año de lanzamiento del programa) de ambitos alejados del área Ciencia de Datos e Inteligencia Artificial que no dominen el lenguaje de programación Python que les permita automatizar las tareas que se enfrentaran en su futuro profesional inmediato</t>
  </si>
  <si>
    <t>1.2. Reforzar la formación en competencias blandas, valores y desarrollo sostenible</t>
  </si>
  <si>
    <t>Ayuda en especie</t>
  </si>
  <si>
    <t>Mejorar la formación en compatencias digitales del estudiantado</t>
  </si>
  <si>
    <t>01-425-4-2025-0010-N</t>
  </si>
  <si>
    <t>0010</t>
  </si>
  <si>
    <t>0106 42502 48195</t>
  </si>
  <si>
    <t>MICROCREDS</t>
  </si>
  <si>
    <t>200 PDI</t>
  </si>
  <si>
    <t>Pdi</t>
  </si>
  <si>
    <t>Mejorar la formación en compatencias digitales del personal PDI</t>
  </si>
  <si>
    <t>01-425-4-2025-0011-N</t>
  </si>
  <si>
    <t>0011</t>
  </si>
  <si>
    <t>0106 42503 48195</t>
  </si>
  <si>
    <t>200 PTGAS</t>
  </si>
  <si>
    <t>Mejorar la formación en compatencias digitales del personal PTGAS</t>
  </si>
  <si>
    <t>04-541-4-2023-0168-S</t>
  </si>
  <si>
    <t>2023</t>
  </si>
  <si>
    <t>0168</t>
  </si>
  <si>
    <t>PROPIOS Y AJENOS</t>
  </si>
  <si>
    <t>Eje 2: Excelencia en la investigación y democratización del conocimiento</t>
  </si>
  <si>
    <t>04-541-4-2024-0010-S</t>
  </si>
  <si>
    <t>Concesión de 6 contratos predoctorales</t>
  </si>
  <si>
    <t>04-541-4-2025-0012-S</t>
  </si>
  <si>
    <t>0012</t>
  </si>
  <si>
    <t>04-541-4-2025-0013-N</t>
  </si>
  <si>
    <t>0013</t>
  </si>
  <si>
    <t>04-541-4-2025-0014-N</t>
  </si>
  <si>
    <t>0014</t>
  </si>
  <si>
    <t>04-541-4-2025-0015-N</t>
  </si>
  <si>
    <t>0015</t>
  </si>
  <si>
    <t>0400 5410 48140</t>
  </si>
  <si>
    <t>ESTANCIAS BREVES DE FPU</t>
  </si>
  <si>
    <t>Previsión de concesión de 4 ayudas en virtud de convocatoria de movilidad para FPU estancias a realizar en 2025; más un traslado temporal.</t>
  </si>
  <si>
    <t>Personas seleccionadas en convocatoria de ayudas para estancias breves y traslados temporales FPU</t>
  </si>
  <si>
    <t>Antes del 31 de marzo de 2026</t>
  </si>
  <si>
    <t>Movilidad de los contratados predoctorales FPU</t>
  </si>
  <si>
    <t>04-541-4-2025-0016-N</t>
  </si>
  <si>
    <t>0016</t>
  </si>
  <si>
    <t>0400 5410 48142</t>
  </si>
  <si>
    <t>04-541-4-2025-0017-N</t>
  </si>
  <si>
    <t>0017</t>
  </si>
  <si>
    <t>04-541-4-2025-0018-N</t>
  </si>
  <si>
    <t>0018</t>
  </si>
  <si>
    <t>04-541-4-2025-0019-N</t>
  </si>
  <si>
    <t>0019</t>
  </si>
  <si>
    <t>04-541-4-2025-0020-N</t>
  </si>
  <si>
    <t>0020</t>
  </si>
  <si>
    <t>0400 5410 48147</t>
  </si>
  <si>
    <t>CONTRATOS PREDOCTORALES PFIS - ISCIII</t>
  </si>
  <si>
    <t>2 contratos vigentes. Previsión de una concesión (PFIS 2024). Normativa: AES 2024.</t>
  </si>
  <si>
    <t>Candidatos selecionados en convocatoria de ayudas PFIS</t>
  </si>
  <si>
    <t>PRIMER TRIMESTRE DEL AÑO</t>
  </si>
  <si>
    <t>Mes de mayo 2026</t>
  </si>
  <si>
    <t>Incrementar los RRHH dedicados a actividades de investigación en salud en la UMH</t>
  </si>
  <si>
    <t>04-541-4-2025-0021-N</t>
  </si>
  <si>
    <t>0021</t>
  </si>
  <si>
    <t>0400 5410 48150</t>
  </si>
  <si>
    <t>CONTRATACION PERSONAL INVESTIGADOR EN FORMACIÓN EN FASE PREDOCTORAL (GV)</t>
  </si>
  <si>
    <t>18 contratos vigentes. Previsión de 8 nuevas ayudas CIACIF-2023 y 8 nuevas ayudas en virtud de convocatoria de 2024 (4 meses). [Normativa: 20 de octubre de 2023, de la Conselleria de Educación, Universidades y Empleo, por la que se convocan, para el ejercicio 2024, subvenciones del Programa para la promoción de la investigación científica, el desarrollo tecnológico y la innovación en la Comunitat Valenciana. DOGV 24.10.2023].</t>
  </si>
  <si>
    <t>Personas seleccionadas en convocatoria de  ayudas predoctorales de GVA</t>
  </si>
  <si>
    <t>04-541-4-2025-0022-N</t>
  </si>
  <si>
    <t>0022</t>
  </si>
  <si>
    <t>0400 5410 48154</t>
  </si>
  <si>
    <t>CONTRATACION PERSONAL INVESTIGADOR EN FORMACIÓN PROGRAMA SANTIAGO GRISOLÍA (GV)</t>
  </si>
  <si>
    <t>6 contratos vigentes. Más uno de reserva. 3 nuevas ayudas en virtud de convocatoria de 2024 (4 meses). [Normativa: 20 de octubre de 2023, de la Conselleria de Educación, Universidades y Empleo, por la que se convocan, para el ejercicio 2024, subvenciones del Programa para la promoción de la investigación científica, el desarrollo tecnológico y la innovación en la Comunitat Valenciana.. DOGV 24.10.2023].</t>
  </si>
  <si>
    <t>04-541-4-2025-0023-N</t>
  </si>
  <si>
    <t>0023</t>
  </si>
  <si>
    <t>04-541-4-2025-0024-N</t>
  </si>
  <si>
    <t>0024</t>
  </si>
  <si>
    <t>04-541-4-2025-0025-N</t>
  </si>
  <si>
    <t>0025</t>
  </si>
  <si>
    <t>0400 5410 48180</t>
  </si>
  <si>
    <t>0026</t>
  </si>
  <si>
    <t>04-541-4-2025-0027-N</t>
  </si>
  <si>
    <t>0027</t>
  </si>
  <si>
    <t>0400 54101 48100</t>
  </si>
  <si>
    <t>Cofinanciar los proyectos concedidos de la Convocatoria de AVI (IVACE+i) de ayudas en materia de fortalecimiento y desarrollo del Sistema Valenciano de la Innovación para la mejora del modelo productivo. Ayudas de Promoción del Talento: L1. Agentes de Innovación. Ayudas de Valorización y transferencia de resultados de investigación a las Empresas: L2. Potenciación de Unidades Científicas de Desarrollo de Tecnologías y Difusión del Conocimiento hacia la Empresa (UCIEs)</t>
  </si>
  <si>
    <t>Cofinanciación de 4 agentes de Innovación (I3E, IDIBE, CIAGRO, IB) y la cofinanciación de 2 UCIEs (IDIBE, IN)</t>
  </si>
  <si>
    <t>2.3. Generar y compartir conocimiento útil para la sociedad</t>
  </si>
  <si>
    <t>Cofinanciación ayudas financiadas con fondos ajenos para fomentar la transferencia de conocimento (Agentes de Innovación y UCIEs)</t>
  </si>
  <si>
    <t>Personas/institutos beneficiarias de cada convocatoria que se cofinancia</t>
  </si>
  <si>
    <t>1º TRIMESTRE DEL AÑO</t>
  </si>
  <si>
    <t>Fomentar la transferencia de conocimiento</t>
  </si>
  <si>
    <t>04-541-4-2025-0028-N</t>
  </si>
  <si>
    <t>0028</t>
  </si>
  <si>
    <t>04-541-4-2025-0029-N</t>
  </si>
  <si>
    <t>0029</t>
  </si>
  <si>
    <t>04-541-4-2025-0030-S</t>
  </si>
  <si>
    <t>0030</t>
  </si>
  <si>
    <t>Número de becas concedidas</t>
  </si>
  <si>
    <t>04-541-4-2025-0031-N</t>
  </si>
  <si>
    <t>0031</t>
  </si>
  <si>
    <t xml:space="preserve">Número de ayudas concedidas </t>
  </si>
  <si>
    <t>04-541-4-2025-0032-N</t>
  </si>
  <si>
    <t>0032</t>
  </si>
  <si>
    <t>Número de proyectos concedidos</t>
  </si>
  <si>
    <t>04-541-4-2025-0033-N</t>
  </si>
  <si>
    <t>0033</t>
  </si>
  <si>
    <t>04-541-4-2025-0034-N</t>
  </si>
  <si>
    <t>0034</t>
  </si>
  <si>
    <t>GV</t>
  </si>
  <si>
    <t>Comunidad Universitaria</t>
  </si>
  <si>
    <t>Publicar convocatoria de las ayudas, recepcionar y revisaar las solicitudes, publicar lista provisional y definitiva de admitidos y excluidos y de concesión</t>
  </si>
  <si>
    <t>Fomentar, desarrollar y realizar actividades formativas, de divulgación y sensibilización, así como de investigación y desarrollo, relacionadas con la transparencia, el acceso a la información pública, buen gobierno, datos abiertos e integridad institucional</t>
  </si>
  <si>
    <t>Número de ayudas a conceder</t>
  </si>
  <si>
    <t>Depende de las solicitudes presentadas</t>
  </si>
  <si>
    <t xml:space="preserve"> PDI</t>
  </si>
  <si>
    <t>Desarrollar  actividades encuadradas en algunas de las líneas temáticas propuestas</t>
  </si>
  <si>
    <t>04-541-4-2025-0035-N</t>
  </si>
  <si>
    <t>0035</t>
  </si>
  <si>
    <t>04-541-4-2025-0036-N</t>
  </si>
  <si>
    <t>0036</t>
  </si>
  <si>
    <t>0400 54117 48194</t>
  </si>
  <si>
    <t>04-542-4-2025-0037-N</t>
  </si>
  <si>
    <t>0037</t>
  </si>
  <si>
    <t>0400 5420001 48106</t>
  </si>
  <si>
    <t>04-542-4-2025-0038-N</t>
  </si>
  <si>
    <t>0038</t>
  </si>
  <si>
    <t>0400 5421003 48106</t>
  </si>
  <si>
    <t>05-122-4-2025-0039-N</t>
  </si>
  <si>
    <t>0039</t>
  </si>
  <si>
    <t>0500 12205 48410</t>
  </si>
  <si>
    <t>05-322-4-2025-0040-N</t>
  </si>
  <si>
    <t>0040</t>
  </si>
  <si>
    <t>EMPRESAS NUEVA CREACIÓN</t>
  </si>
  <si>
    <t>Santander X premio Startup universitaria</t>
  </si>
  <si>
    <t>Fomentar el emprendimiento y reconocer el mejor proyecto innovador</t>
  </si>
  <si>
    <t>Concesión de los 3 premios de 4.000 euros</t>
  </si>
  <si>
    <t>No procede</t>
  </si>
  <si>
    <t>FUNDACIÓN UNIVERSITAS MIGUEL HERNÁNDEZ DE LA COMUNITAT VALENCIANA G-54016977</t>
  </si>
  <si>
    <t>NO PROCEDE</t>
  </si>
  <si>
    <t>HASTA JUNIO 2025</t>
  </si>
  <si>
    <t>CREAR EMPRESAS TECNÓLOGICAS E INNOVADORAS QUE EMPLEEN PERSONAL DE ALTA CUALIFICACIÓN</t>
  </si>
  <si>
    <t>05-322-4-2025-0041-N</t>
  </si>
  <si>
    <t>0041</t>
  </si>
  <si>
    <t>Santander X premio proyecto emprendedor</t>
  </si>
  <si>
    <t>Fomentar el emprendimiento y reconocer la mejor idea innovadora</t>
  </si>
  <si>
    <t>Concesión del premio de 2.000 euros</t>
  </si>
  <si>
    <t>CREAR EMPRESAS TECNOLÓGICAS E INNOVADORAS QUE EMPLEEN PERSONAL DE ALTA CUALIFICACIÓN</t>
  </si>
  <si>
    <t>05-322-4-2025-0042-N</t>
  </si>
  <si>
    <t>0042</t>
  </si>
  <si>
    <t>Premios “Desarrolla tu plan de empresa”</t>
  </si>
  <si>
    <t>Prestar apoyo a emprendedores/as para que materialicen su idea en un proyecto viable</t>
  </si>
  <si>
    <t>Concesión de los 4 premios de 3,250 euros</t>
  </si>
  <si>
    <t>05-322-4-2025-0043-S</t>
  </si>
  <si>
    <t>0043</t>
  </si>
  <si>
    <t>0500 32204 48406</t>
  </si>
  <si>
    <t>Ayuda a la Investigación Misteri d'Elx (CONVOCATORIA DE AYUDAS PROMOVIDAS POR
CÁTEDRAS)</t>
  </si>
  <si>
    <t>05-326-4-2025-0044-N</t>
  </si>
  <si>
    <t>0044</t>
  </si>
  <si>
    <t>0500 32607 48100</t>
  </si>
  <si>
    <t>08-324-4-2025-0045-S</t>
  </si>
  <si>
    <t>0045</t>
  </si>
  <si>
    <t>0800 3240001 48100</t>
  </si>
  <si>
    <t>08-324-4-2025-0046-S</t>
  </si>
  <si>
    <t>0046</t>
  </si>
  <si>
    <t>0800 3240003 48100</t>
  </si>
  <si>
    <t xml:space="preserve">PROGRAMA DE BECAS
UMH: AYUDAS PARA LA
MATRÍCULA EN ESTUDIOS
OFICIALES DE GRADO Y DE MÁSTER </t>
  </si>
  <si>
    <t>Beca para la financiación de matricula de grado y máster oficial</t>
  </si>
  <si>
    <t>Facilitar el acceso de estudiantes a
titulaciones universitarias oficiales de
grado y máster en la UMH financiando las
matrículas.</t>
  </si>
  <si>
    <t>286 grado
74 máster</t>
  </si>
  <si>
    <t>235 grado
47 máster</t>
  </si>
  <si>
    <t>Estudiantes de grado y máster  de UMH</t>
  </si>
  <si>
    <t>La finalidad de las becas es facilitar el acceso
del estudiantado a las titulaciones
universitarias oficiales de Grado y Máster ofertadas por
la Universidad Miguel Hernández</t>
  </si>
  <si>
    <t>08-324-4-2025-0047-N</t>
  </si>
  <si>
    <t>0047</t>
  </si>
  <si>
    <t>0800 3240004 48100</t>
  </si>
  <si>
    <t>PROGRAMA DE BECAS UMH: PREMIOS DE EXCELENCIA ACADÉMICA A LOS 30 MEJORES EXPEDIENTES DE LA UNIVERSIDAD.</t>
  </si>
  <si>
    <t>08-324-4-2025-0048-S</t>
  </si>
  <si>
    <t>0048</t>
  </si>
  <si>
    <t>0800 3240005 48100</t>
  </si>
  <si>
    <t>08-324-4-2025-0049-S</t>
  </si>
  <si>
    <t>0049</t>
  </si>
  <si>
    <t>0800 3240050 48100</t>
  </si>
  <si>
    <t>Nº personas becadas</t>
  </si>
  <si>
    <t>No existía beca</t>
  </si>
  <si>
    <t>08-324-4-2025-0050-N</t>
  </si>
  <si>
    <t>0050</t>
  </si>
  <si>
    <t xml:space="preserve">0800 3240050 48114 </t>
  </si>
  <si>
    <t>BECAS EXCELENCIA 360 SANTANDER</t>
  </si>
  <si>
    <t>Ayuda excelencia 360º</t>
  </si>
  <si>
    <t>Distinguir al mejor estudiante de grado mediante un premio con dotación económica</t>
  </si>
  <si>
    <t>4 meses</t>
  </si>
  <si>
    <t>08-324-4-2025-0051-S</t>
  </si>
  <si>
    <t>0051</t>
  </si>
  <si>
    <t>0800 3240308 48104</t>
  </si>
  <si>
    <t>08-324-4-2025-0052-N</t>
  </si>
  <si>
    <t>0052</t>
  </si>
  <si>
    <t>0800 3240350 48100</t>
  </si>
  <si>
    <t>BECAS PROGRESO SANTANDER (BECAS SANTANDER AYUDA ECONÓMICA)</t>
  </si>
  <si>
    <t>Primer trimestre 2026</t>
  </si>
  <si>
    <t>08-324-4-2025-0053-S</t>
  </si>
  <si>
    <t>0053</t>
  </si>
  <si>
    <t>08-324-4-2025-0054-N</t>
  </si>
  <si>
    <t>0054</t>
  </si>
  <si>
    <t>MARZO-DICIEMBRE 2025</t>
  </si>
  <si>
    <t>08-324-4-2025-0055-N</t>
  </si>
  <si>
    <t>0055</t>
  </si>
  <si>
    <t>08-324-4-2025-0056-S</t>
  </si>
  <si>
    <t>0056</t>
  </si>
  <si>
    <t>08-324-4-2025-0057-S</t>
  </si>
  <si>
    <t>0057</t>
  </si>
  <si>
    <t>08-324-4-2025-0058-S</t>
  </si>
  <si>
    <t>0058</t>
  </si>
  <si>
    <t>08-324-4-2025-0059-S</t>
  </si>
  <si>
    <t>0059</t>
  </si>
  <si>
    <t>0800 32421 48100</t>
  </si>
  <si>
    <t>0060</t>
  </si>
  <si>
    <t>0800 32422 48100</t>
  </si>
  <si>
    <t>0061</t>
  </si>
  <si>
    <t xml:space="preserve">0800 32423 48300
</t>
  </si>
  <si>
    <t>Construir puentes integramente con palos de helados con cola blanca salvo en los casos en las que las bases permitan el uso de otros materiales.</t>
  </si>
  <si>
    <t>Promover la participación de toda la comunidad universitaria (Alumnos, PDI, PAS, y Alumni UMH) de la UMH, así como al resto de universitarios del territorio nacional.</t>
  </si>
  <si>
    <t>Premiar la participacion y habilidad de comunidad universitaria y otras universidades</t>
  </si>
  <si>
    <t>08-324-4-2025-0062-S</t>
  </si>
  <si>
    <t>0062</t>
  </si>
  <si>
    <t>No existen</t>
  </si>
  <si>
    <t>08-424-4-2025-0064-S</t>
  </si>
  <si>
    <t>0064</t>
  </si>
  <si>
    <t>PUBLICACION DE NUEVA BECA</t>
  </si>
  <si>
    <t>Se ha solicitado un incremento del 33% de la cuantía  al haberse producido un incremento del 45% del número de solicitudes.</t>
  </si>
  <si>
    <t>08-424-4-2025-0065-S</t>
  </si>
  <si>
    <t>0065</t>
  </si>
  <si>
    <t xml:space="preserve">BECAS DE COLABORACIÓN CON DESTINO A MONITOR DE ESCUELA DE VERANO Y AULA JUNIOR. </t>
  </si>
  <si>
    <t>43 becas de 950€ (40 hasta ahora + 3 para monitores de natación y aumento cuantía por dedicación)</t>
  </si>
  <si>
    <t>40 becas de 800€</t>
  </si>
  <si>
    <t>Junio-julio 2025</t>
  </si>
  <si>
    <t>08-424-4-2025-0066-S</t>
  </si>
  <si>
    <t>0066</t>
  </si>
  <si>
    <t>08-424-4-2025-0067-S</t>
  </si>
  <si>
    <t>0067</t>
  </si>
  <si>
    <t>0800 42404 48100</t>
  </si>
  <si>
    <t>BECA FORMATIVA PROGRAMA UMH PROMESAS DEPORTIVAS Y DEPORTISTAS DE ALTO NIVEL Y ALTO RENDIMIENTO</t>
  </si>
  <si>
    <t>Asesoramiento a los nuevos deportistas beneficiaros del programa Promesas deportivas UMH y sesguimiento de las necesidades de los deportistas de alto rendimiento (AR) y alto nivel (AN) son resolución de la Direccion General de Deportes y/o Consejo Superior de Deportes, matriculados en la UMH.</t>
  </si>
  <si>
    <t>Mejorar el seguimiento de los deportistas beneficiarios/as del programas Promesas Deportivas UMH. Poner en marcha un mecanismo de seguimiento de los deportistas DAN y DAR matriculados en la UMH en colaboracion con el programa PROAD-CV para deportistas.</t>
  </si>
  <si>
    <t>Número de deportistas becados en el programa Promesas. Número deportistas DAN y DAR identificados para seguimiento.</t>
  </si>
  <si>
    <t>N/A</t>
  </si>
  <si>
    <t>Sustituye al Programa Promesas UMH de Capítulo II</t>
  </si>
  <si>
    <t>Ampliaciond el Programa Promesas Deportivas y materializacion de acciones de sesguimiento y apoyo a deportistas DAN y DAR en el marco del nuevo Estatuto del Deportista Universitario.</t>
  </si>
  <si>
    <t>10-423-4-2025-0068-S</t>
  </si>
  <si>
    <t>0068</t>
  </si>
  <si>
    <t>FUNDACIÓN UNIVERSITARIA DE INVESTIGACIÓN ARQUEOLÓGICA LA ALCUDIA (G53313870)</t>
  </si>
  <si>
    <t>La firma de este convenio se realiza con motivo de la aportación anual que la UMH hace a la Fundación la Alcudia por ser el rector patrono de dicha Fundación. Como indicador se propone la firma del convenio y el seguimiento, a través de la memoria anual de actividades de la propia Fundación</t>
  </si>
  <si>
    <t>10-423-4-2025-0069-S</t>
  </si>
  <si>
    <t>0069</t>
  </si>
  <si>
    <t>1002 4230 48103</t>
  </si>
  <si>
    <t xml:space="preserve">Seguir promoviendo el talento UMH mediante becas culturales para nuestros estudiantes. </t>
  </si>
  <si>
    <t>10-423-4-2025-0070-S</t>
  </si>
  <si>
    <t>0070</t>
  </si>
  <si>
    <t>10-423-4-2025-0071-S</t>
  </si>
  <si>
    <t>0071</t>
  </si>
  <si>
    <t>10-423-4-2025-0072-S</t>
  </si>
  <si>
    <t>0072</t>
  </si>
  <si>
    <t xml:space="preserve"> Colaboracion con el Certamen Miradas Jorge Alió (en colab. Fundación Jorge Alió)</t>
  </si>
  <si>
    <t>Colaboración económica para la inauguración del Certamen Internacional de Pintura "Miradas"</t>
  </si>
  <si>
    <t>Fomentar el cuidado visual utilizando como medio de sensibilización el uso de las temáticas "ocular" y "salud ocular" en el ámbito de la pintura como eje central del Certamen Internacional de Pintura Miradas</t>
  </si>
  <si>
    <t>Fundación Jorge Alió  G-53102950</t>
  </si>
  <si>
    <t>Seguir difundiendo y apoyando las artes plásticas a través del Certamen bianual Miradas</t>
  </si>
  <si>
    <t>10-423-4-2025-0073-S</t>
  </si>
  <si>
    <t>0073</t>
  </si>
  <si>
    <t>1002 4230 48300</t>
  </si>
  <si>
    <t>10-423-4-2025-0074-S</t>
  </si>
  <si>
    <t>0074</t>
  </si>
  <si>
    <t xml:space="preserve">Colaboración con varios festivales de cine de la provincia con la dotación de un premio con el nombre de la UMH (convocatorias externas)  </t>
  </si>
  <si>
    <t xml:space="preserve">Dinamizar las proyecciones de cine español, en valencià y en VOS, poniendo el acento en el debate y el estudio sobre el mismo, así como en su uso para apoyar competencias de los títulos oficiales y propios de la UMH, así como del programa IRIS. </t>
  </si>
  <si>
    <t xml:space="preserve">Difusión de la cultura cinematográfica española, en valenciano y en versión original. </t>
  </si>
  <si>
    <t>10-423-4-2025-0075-S</t>
  </si>
  <si>
    <t>0075</t>
  </si>
  <si>
    <t>1004 4230 48103</t>
  </si>
  <si>
    <t>10-423-4-2025-0076-S</t>
  </si>
  <si>
    <t>0076</t>
  </si>
  <si>
    <t>10-423-4-2025-0077-S</t>
  </si>
  <si>
    <t>0077</t>
  </si>
  <si>
    <t>10-423-4-2025-0078-S</t>
  </si>
  <si>
    <t>0078</t>
  </si>
  <si>
    <t>PREMIOS PROMOCIÓ DEL VALENCIÀ</t>
  </si>
  <si>
    <t>Dinamitzar el procés d'escriptura en valencià dotant el premi Atzavares, ja consolidat, amb un premi especial per fer servir la llengua valenciana</t>
  </si>
  <si>
    <t>nombre de relats que es presentaran en valencià</t>
  </si>
  <si>
    <t>premio</t>
  </si>
  <si>
    <t>10-423-4-2025-0079-S</t>
  </si>
  <si>
    <t>0079</t>
  </si>
  <si>
    <t>Adequar-nos al moment àlgid de les xarxes socials i motivar la creativitat de l'estudiantat</t>
  </si>
  <si>
    <t>nombre de memes que se presentaran</t>
  </si>
  <si>
    <t>10-426-4-2025-0080-S</t>
  </si>
  <si>
    <t>0080</t>
  </si>
  <si>
    <t xml:space="preserve">Desarrollo de las acciones que derivan del II Plan de Igualdad de la UMH aprobado por Consejo de 2022/08.197, de 20 de julio de 2022, en concreto con la acción II.5.6. Creación de Premios a TFG, TFM y Tesis Doctorales que incorporen la perspectiva de género o aborden temáticas de estudio referidas a problemáticas específicas de mujeres en cualquier ámbito de  investigación. Y la acción I.3.6. Desarrollar una convocatoria para la realización de estudios e informes que muestren la situación de las mujeres en la UMH, cuyos
resultados estén ligados al II Plan de Igualdad y/o contribuyan a favorecer la elaboración del diagnóstico previo al III Plan de Igualdad </t>
  </si>
  <si>
    <t>En trámite</t>
  </si>
  <si>
    <t>10-426-4-2025-0081-S</t>
  </si>
  <si>
    <t>0081</t>
  </si>
  <si>
    <t>1008 42602 48300</t>
  </si>
  <si>
    <t>Hay 2 categorías: A) Ser estudiante de la UMH que haya presentado y defendido su TFG, TFM y tesis doctoral en los cursos académicos 2022/2023 o 2023/2024 en la UMH. B)La participación podrá ser individual o grupal, en ambos casos, la persona que registre la participación en los premios debe ser parte integrante de la investigación y pertenecer a la Comunidad Universitaria de la UMH: personal técnico, de gestión y de administración y servicios, personal docente investigador y/o personal investigador. Es necesario que la temática desarrollada muestre la situación de la diversidad en la UMH, cuyos resultados estén ligados al I Plan de Equidad, Diversidad e Inclusión de la UMH y/o contribuyan a favorecer la elaboración del diagnóstico previo al II Plan de Equidad, Diversidad e Inclusión</t>
  </si>
  <si>
    <t>El objeto de la presente convocatoria, que viene regulada por las bases aquí expresadas, es en la categoría A) premiar trabajos finales de grado (TFG), trabajos finales de máster (TFM) y tesis doctorales (TD) que incorporen la perspectiva de inclusión en la discapacidad en cualquier ámbito de investigación; y en la categoría B), premiar estudios e informes que muestren la situación de las personas con discapacidad en la UMH, cuyo resultados están ligados al I Plan de Equidad, Diversidad e Inclusión y/o contribuyan a favorecer la elaboración del diagnóstico previo al II Plan de Equidad, Diversidad e Inclusión.</t>
  </si>
  <si>
    <t xml:space="preserve">Promover la investigación sobre equidad y diversidad. </t>
  </si>
  <si>
    <t xml:space="preserve">ESTUDIANTES UMH QUE PRESENTEN SU TRABAJO CON TEMÁTICA DESARROLLADA EN DIVERSIDAD EN LA UMH, ASÍ COMO PERSONAL TÉCNICO, DE GESTIÓN Y DE ADMINISTRACIÓN Y SERVICIOS, PDI Y/O INVESTIGADOR </t>
  </si>
  <si>
    <t>año 2025</t>
  </si>
  <si>
    <t>Promover la investigación sobre temática en diversidad en la UMH</t>
  </si>
  <si>
    <t>10-426-4-2025-0082-S</t>
  </si>
  <si>
    <t>0082</t>
  </si>
  <si>
    <t>en tramite</t>
  </si>
  <si>
    <t>10-426-4-2025-0083-S</t>
  </si>
  <si>
    <t>0083</t>
  </si>
  <si>
    <t>1009 42602 48300</t>
  </si>
  <si>
    <t>ESTUDIANTES UMH CON DIVERSIDAD FUNCIONAL</t>
  </si>
  <si>
    <t>Promover la investigación sobre equidad, diversidad e inclusión de la discapacidad. Visibilizar las investigaciones sobre inclusión en la discapacidad realizadas desde equipos de investigación, TFGs, TFM o tesis doctorales de la UMH</t>
  </si>
  <si>
    <t>Promover la investigación sobre la inclusión en la discapacidad.</t>
  </si>
  <si>
    <t>11-131-4-2025-0084-N</t>
  </si>
  <si>
    <t>0084</t>
  </si>
  <si>
    <t>1100 1310 48405</t>
  </si>
  <si>
    <t>MOVILIDAD Y PROMOCIÓN DE LA INTERNACIONALIZACIÓN PROYECTOS ASOCIADOS A NEUROTECH</t>
  </si>
  <si>
    <t>Comisión Europea. Proyecto NeurotechEU</t>
  </si>
  <si>
    <t>Estancias y programas formativos de participantes en proyectos europeos UMH.</t>
  </si>
  <si>
    <t>Asumir los gastos de estancias y programas formativos de los participantes en proyectos europeos de la UMH.</t>
  </si>
  <si>
    <t>1.4 Promover la internacionalización de la docencia</t>
  </si>
  <si>
    <t>Internacionalización de la formación de los participantes en proyectos europeos UMH.</t>
  </si>
  <si>
    <t>Número de  estudiantes y de PDI/PTGAS que participa en las distintas convocatorias.</t>
  </si>
  <si>
    <t>Línea nueva sin resultados 2024</t>
  </si>
  <si>
    <t>Becas y/o ayudas</t>
  </si>
  <si>
    <t>Concurrencia competitiva ente los participantes del programa.</t>
  </si>
  <si>
    <t>Estudiantes UMH y PDI/PTGAS de la UMH</t>
  </si>
  <si>
    <t>Mayo/junio 2025</t>
  </si>
  <si>
    <t>Incremento de la movilidad internacional de los distintos colectivos de la UMH.</t>
  </si>
  <si>
    <t>11-131-4-2025-0085-N</t>
  </si>
  <si>
    <t>0085</t>
  </si>
  <si>
    <t>1100 1310 48417</t>
  </si>
  <si>
    <t>PROMOCIÓN CURSOS STUDY ABROAD</t>
  </si>
  <si>
    <t xml:space="preserve">Tasas UMH </t>
  </si>
  <si>
    <t>Promoción y organización de cursos institucionales Study Abroad en la UMH</t>
  </si>
  <si>
    <t>Programas de formación a la carta específicos para colectivos de universidades extranjeras conveniadas.</t>
  </si>
  <si>
    <t>Nº Cursos Study Abroad ofertados y nº de estudiantes atendidos</t>
  </si>
  <si>
    <t>No aplica</t>
  </si>
  <si>
    <t>Colectivos de universidades conveniadas</t>
  </si>
  <si>
    <t>Internacionalización docencia UMH</t>
  </si>
  <si>
    <t>11-131-4-2025-0086-S</t>
  </si>
  <si>
    <t>0086</t>
  </si>
  <si>
    <t>3.2 Impulsar y fortalecer la Cooperación Universitaria al Desarrollo.</t>
  </si>
  <si>
    <t>11-131-4-2025-0087-S</t>
  </si>
  <si>
    <t>0087</t>
  </si>
  <si>
    <t>11-131-4-2025-0088-N</t>
  </si>
  <si>
    <t>0088</t>
  </si>
  <si>
    <t>0090</t>
  </si>
  <si>
    <t>11-131-4-2025-0089-N</t>
  </si>
  <si>
    <t>0089</t>
  </si>
  <si>
    <t>11-131-4-2025-0091-S</t>
  </si>
  <si>
    <t>0091</t>
  </si>
  <si>
    <t>1100 13112 48163</t>
  </si>
  <si>
    <t>11-134-4-2025-0092-S</t>
  </si>
  <si>
    <t>0092</t>
  </si>
  <si>
    <t>11-134-7-2025-0093-S</t>
  </si>
  <si>
    <t>0093</t>
  </si>
  <si>
    <t>11-134-7-2025-0094-S</t>
  </si>
  <si>
    <t>0094</t>
  </si>
  <si>
    <t>11-134-7-2025-0095-S</t>
  </si>
  <si>
    <t>0095</t>
  </si>
  <si>
    <t>11-134-4-2025-0096-N</t>
  </si>
  <si>
    <t>0096</t>
  </si>
  <si>
    <t>1100 13402 48102</t>
  </si>
  <si>
    <t>11-134-4-2025-0097-S</t>
  </si>
  <si>
    <t>0097</t>
  </si>
  <si>
    <t>11-131-4-2024-0125-S</t>
  </si>
  <si>
    <t>1101 1310 48171</t>
  </si>
  <si>
    <t>11-131-4-2025-0098-S</t>
  </si>
  <si>
    <t>0098</t>
  </si>
  <si>
    <t>11-131-4-2024-0122-S</t>
  </si>
  <si>
    <t>1101 1310 48173</t>
  </si>
  <si>
    <t>11-131-4-2024-0123-S</t>
  </si>
  <si>
    <t>11-131-4-2024-0124-S</t>
  </si>
  <si>
    <t>11-131-4-2025-0099-S</t>
  </si>
  <si>
    <t>0099</t>
  </si>
  <si>
    <t>11-131-4-2025-0100-S</t>
  </si>
  <si>
    <t>11-131-4-2025-0101-S</t>
  </si>
  <si>
    <t>Ayudas estudiantes Erasmus con fines de estudios (SEPIE) BIP</t>
  </si>
  <si>
    <t>11-131-4-2024-0126-S</t>
  </si>
  <si>
    <t>1101 1310 48179</t>
  </si>
  <si>
    <t>11-131-4-2024-0127-S</t>
  </si>
  <si>
    <t>11-131-4-2024-0128-S</t>
  </si>
  <si>
    <t>11-131-4-2025-0102-S</t>
  </si>
  <si>
    <t>0102</t>
  </si>
  <si>
    <t>11-131-4-2025-0103-S</t>
  </si>
  <si>
    <t>11-131-4-2025-0104-S</t>
  </si>
  <si>
    <t>11-131-4-2025-0105-S</t>
  </si>
  <si>
    <t>1101 13110 48174</t>
  </si>
  <si>
    <t>11-131-4-2025-0106-S</t>
  </si>
  <si>
    <t>11-131-4-2025-0107-S</t>
  </si>
  <si>
    <t>0107</t>
  </si>
  <si>
    <t>1101 1310 48100</t>
  </si>
  <si>
    <t>11-131-4-2025-0108-S</t>
  </si>
  <si>
    <t>0108</t>
  </si>
  <si>
    <t>11-131-4-2025-0109-N</t>
  </si>
  <si>
    <t>0109</t>
  </si>
  <si>
    <t>11-131-4-2024-0110-S</t>
  </si>
  <si>
    <t>11-131-4-2025-0110-S</t>
  </si>
  <si>
    <t>0110</t>
  </si>
  <si>
    <t>11-131-4-2025-0111-S</t>
  </si>
  <si>
    <t>0111</t>
  </si>
  <si>
    <t>1101 1310 48168</t>
  </si>
  <si>
    <t>11-131-4-2025-0112-S</t>
  </si>
  <si>
    <t>0112</t>
  </si>
  <si>
    <t>11-131-4-2024-0129-S</t>
  </si>
  <si>
    <t>1101 1310 48169</t>
  </si>
  <si>
    <t>Ayuda a la movilidad internacional Erasmus con terceros países no asociados al Programa (SEPIE). Parte Plurianual. Código de subvención: 11-131-4-2024-0129-S</t>
  </si>
  <si>
    <t>11-131-4-2024-0130-S</t>
  </si>
  <si>
    <t>11-131-4-2025-0113-S</t>
  </si>
  <si>
    <t>0113</t>
  </si>
  <si>
    <t>Ayuda a la movilidad internacional Erasmus con terceros países no asociados al Programa. (SEPIE)</t>
  </si>
  <si>
    <t>11-131-4-2025-0114-S</t>
  </si>
  <si>
    <t>0114</t>
  </si>
  <si>
    <t>11-131-4-2025-0115-S</t>
  </si>
  <si>
    <t>0115</t>
  </si>
  <si>
    <t>11-131-4-2025-0116-S</t>
  </si>
  <si>
    <t>0116</t>
  </si>
  <si>
    <t>11-131-4-2025-0117-S</t>
  </si>
  <si>
    <t>0117</t>
  </si>
  <si>
    <t>Cofinanciacion programa estudiantes ERASMUS+: aportación UMH Bip</t>
  </si>
  <si>
    <t>11-131-4-2025-0118-S</t>
  </si>
  <si>
    <t>0118</t>
  </si>
  <si>
    <t>1101 1310050 48192</t>
  </si>
  <si>
    <t>11-131-4-2025-0119-S</t>
  </si>
  <si>
    <t>0119</t>
  </si>
  <si>
    <t>Convocatoria de ayudas para estudiantes que se les haya concedido una plaza Destino en la convocatoria para el curso 2025/2026</t>
  </si>
  <si>
    <t>11-131-4-2024-0111-S</t>
  </si>
  <si>
    <t>11-131-4-2025-0120-S</t>
  </si>
  <si>
    <t>0120</t>
  </si>
  <si>
    <t>11-131-4-2024-0160-S</t>
  </si>
  <si>
    <t>11-131-4-2025-0121-S</t>
  </si>
  <si>
    <t>0121</t>
  </si>
  <si>
    <t>11-131-4-2024-0109-N</t>
  </si>
  <si>
    <t>11-131-4-2025-0122-N</t>
  </si>
  <si>
    <t>0122</t>
  </si>
  <si>
    <t>11-131-4-2025-0123-S</t>
  </si>
  <si>
    <t>0123</t>
  </si>
  <si>
    <t>1101 13117 48196</t>
  </si>
  <si>
    <t>11-134-4-2025-0124-S</t>
  </si>
  <si>
    <t>0124</t>
  </si>
  <si>
    <t>11-134-4-2025-0125-S</t>
  </si>
  <si>
    <t>0125</t>
  </si>
  <si>
    <t>11-134-4-2025-0126-S</t>
  </si>
  <si>
    <t>0126</t>
  </si>
  <si>
    <t>11-134-4-2025-0127-S</t>
  </si>
  <si>
    <t>0127</t>
  </si>
  <si>
    <t>11-134-4-2025-0128-S</t>
  </si>
  <si>
    <t>0128</t>
  </si>
  <si>
    <t>12-325-4-2025-0129-S</t>
  </si>
  <si>
    <t>0129</t>
  </si>
  <si>
    <t>1200 32505 48103</t>
  </si>
  <si>
    <t>Proyectos colaborativos entre entidades sociales y la UMH que permitan potenciar la marca #CompromisoSocialUMH</t>
  </si>
  <si>
    <t>Sostenibilizar políticas de responsabilidad social con el entorno y vincularla a los Objetivos de Desarrollo Sostenible y la Agenda 2030.</t>
  </si>
  <si>
    <t>12-543-4-2025-0130-N</t>
  </si>
  <si>
    <t>0130</t>
  </si>
  <si>
    <t xml:space="preserve">1200 5430 48200 </t>
  </si>
  <si>
    <t>Publicar convocatoria de las ayudas, recepcionar y revisar las solicitudes, publicar lista provisional y definitiva de admitidos y excluidos</t>
  </si>
  <si>
    <t>2.4  Mejorar la eficacia y la eficiencia en la gestión de los recursos</t>
  </si>
  <si>
    <t>FOMENTAR LA COLABORACIÓN ENTRE INVESTIGADORES DE LA UMH Y DE INSTITUCIONES SANITARIAS</t>
  </si>
  <si>
    <t>INTERNA</t>
  </si>
  <si>
    <t>Aumentar la colaboración en proyectos de investigación entre investigadores de la UMH y de instituciones sanitarias</t>
  </si>
  <si>
    <t>12-543-4-2025-0131-N</t>
  </si>
  <si>
    <t>0131</t>
  </si>
  <si>
    <t xml:space="preserve">1200 54301 48200 </t>
  </si>
  <si>
    <t>Publicar convocatoria de las ayudas, recapcionar y revisar las solicitudes, publicar lista provisional y definitiva de admitidos y excluidos</t>
  </si>
  <si>
    <t>14-122-4-2025-0132-N</t>
  </si>
  <si>
    <t>0132</t>
  </si>
  <si>
    <t>1405</t>
  </si>
  <si>
    <t>14-324-4-2025-0133-N</t>
  </si>
  <si>
    <t>0133</t>
  </si>
  <si>
    <t>1405 32401 48403</t>
  </si>
  <si>
    <t>Concurrencia Competitiva</t>
  </si>
  <si>
    <t>Conv. 2023/24  en vigor publicada el 14/02/2024. Se espera que la convocatoria 2024/25 se publique a finales de 2024</t>
  </si>
  <si>
    <t>14-421-4-2025-0134-N</t>
  </si>
  <si>
    <t>0134</t>
  </si>
  <si>
    <t>1405 42102 48405</t>
  </si>
  <si>
    <t>73-421-4-2024-0149-N</t>
  </si>
  <si>
    <t>1405 42103 48403</t>
  </si>
  <si>
    <t>INNOVACIÓN EDUCATIVA COLABORATIVA: PIEU 2024</t>
  </si>
  <si>
    <t>Convocatoria plurianual en vigor RR 02070/24 de 13/09/2024</t>
  </si>
  <si>
    <t>Para aquellos proyectos concedidos que tengan financiación asignada durante la anualidad 2024, la fecha límite de ejecución del gasto asignado a esta anualidad será como máximo hasta el 31 de diciembre de 2024. Para aquellos proyectos concedidos que tengan financiación asignada durante la anualidad 2025, la fecha límite de ejecución del gasto asignado a esta anualidad será el 16 de septiembre de 2025.</t>
  </si>
  <si>
    <t>15 de enero de 2025 para los gastos realizados durante la anualidad 2024. 30 de septiembre de 2025 para los gastos realizados durante la anualidad 2025</t>
  </si>
  <si>
    <t>14-421-4-2025-0135-N</t>
  </si>
  <si>
    <t>0135</t>
  </si>
  <si>
    <t>INNOVACIÓN EDUCATIVA COLABORATIVA: PIEU 2025</t>
  </si>
  <si>
    <t>Estimación de la próxima convocatoria para julio/septiembre 2025</t>
  </si>
  <si>
    <t>Se estima que las fechas de ejecución serán similares a las de la convocatoria de 2024</t>
  </si>
  <si>
    <t>Se estima que las fechas de justificación y reintegro serán similares a las de la convocatoria de 2024</t>
  </si>
  <si>
    <t>40-121-4-2025-0063-S</t>
  </si>
  <si>
    <t>0063</t>
  </si>
  <si>
    <t>4000 12103 48301</t>
  </si>
  <si>
    <t>ACCIONES DE PROMOCIÓN DE ENCUESTAS DE CALIDAD</t>
  </si>
  <si>
    <t>Estudiantes UMH</t>
  </si>
  <si>
    <t>Promover la participación entre el estudiantado para realizar las encuestas de calidad sobre la docencia</t>
  </si>
  <si>
    <t>Mejorar la calidad de la docencia a través de las encuestas</t>
  </si>
  <si>
    <t>Promover la participación de los estudiantes para mejorar la calidad de la docencia a través de las encuestas</t>
  </si>
  <si>
    <t>61-122-4-2025-0136-S</t>
  </si>
  <si>
    <t>0136</t>
  </si>
  <si>
    <t>61-122-4-2025-0137-S</t>
  </si>
  <si>
    <t>0137</t>
  </si>
  <si>
    <t>Colaborar en las actividades encaminadas a gestionar, programar, coordinar y promocionar las actividades del programa VIDA UMH</t>
  </si>
  <si>
    <t>Participar activamente en la difusión de las actividades programadas y atender las necesidades del desarrollo de las diferentes actividades programadas</t>
  </si>
  <si>
    <t>Número de actividades programadas</t>
  </si>
  <si>
    <t>01/03/2025  al 31/12/2025</t>
  </si>
  <si>
    <t xml:space="preserve">Dar a conocer nuevos formatos de divulgación </t>
  </si>
  <si>
    <t>61-122-4-2025-0138-S</t>
  </si>
  <si>
    <t>0138</t>
  </si>
  <si>
    <t>Apoyo en coordinación del proyecto Eureka HUB Divulga</t>
  </si>
  <si>
    <t>Acercar a través del pódcast y las redes sociales el conocimiento científico de actualidad a la sociedad de la mano de la comunidad científica de la UMH</t>
  </si>
  <si>
    <t>Número de Pódcasts al año</t>
  </si>
  <si>
    <t>61-122-4-2025-0139-S</t>
  </si>
  <si>
    <t>0139</t>
  </si>
  <si>
    <t>Apoyo en coordinación del proyecto Video Podscast</t>
  </si>
  <si>
    <t>Impulsar la grabación de videopodcast en las instalaciones de la emisora universitaria en el campus de Elche con la finalidad de hacer divulgación científica a través de un formato audiovisual atractivo y en auge.</t>
  </si>
  <si>
    <t>Número de VideoPódcasts al año</t>
  </si>
  <si>
    <t>77-422-4-2025-0140-S</t>
  </si>
  <si>
    <t>0140</t>
  </si>
  <si>
    <t>7700 4220 48130</t>
  </si>
  <si>
    <t>77-422-4-2025-0141-S</t>
  </si>
  <si>
    <t>0141</t>
  </si>
  <si>
    <t>77-422-4-2025-0142-S</t>
  </si>
  <si>
    <t>0142</t>
  </si>
  <si>
    <t>77-422-4-2025-0143-S</t>
  </si>
  <si>
    <t>0143</t>
  </si>
  <si>
    <t>77-422-4-2025-0144-S</t>
  </si>
  <si>
    <t>77-422-4-2025-0145-S</t>
  </si>
  <si>
    <t>0145</t>
  </si>
  <si>
    <t>77-422-4-2025-0146-S</t>
  </si>
  <si>
    <t>0146</t>
  </si>
  <si>
    <t>77-422-4-2025-0147-S</t>
  </si>
  <si>
    <t>0147</t>
  </si>
  <si>
    <t>77-422-4-2025-0148-S</t>
  </si>
  <si>
    <t>0148</t>
  </si>
  <si>
    <t>77-422-4-2025-0149-S</t>
  </si>
  <si>
    <t>0149</t>
  </si>
  <si>
    <t>77-422-4-2025-0150-S</t>
  </si>
  <si>
    <t>0150</t>
  </si>
  <si>
    <t>7700 42201 48100</t>
  </si>
  <si>
    <t>No convocadas en 2024</t>
  </si>
  <si>
    <t>0151</t>
  </si>
  <si>
    <t>7700 54116 48136</t>
  </si>
  <si>
    <t>SOLICITUD 2025</t>
  </si>
  <si>
    <t xml:space="preserve">OBSERVACIONES </t>
  </si>
  <si>
    <t>VISADO COMISIÓN ODS</t>
  </si>
  <si>
    <t>PLAN ESTRATÉGICO OBJETIVOS ODS</t>
  </si>
  <si>
    <t>PLAN ESTRATÉGICO OBJETIVOS ODS (2025)</t>
  </si>
  <si>
    <t>IMPACTO</t>
  </si>
  <si>
    <t>Organico-admon</t>
  </si>
  <si>
    <t>Partida Presupuestaria
Definitiva (Según Base
de Datos)</t>
  </si>
  <si>
    <t>Denominación Partida Presupuestaria (Según Base de Datos)</t>
  </si>
  <si>
    <t>GÉNERO</t>
  </si>
  <si>
    <t xml:space="preserve">Meta 4.3 </t>
  </si>
  <si>
    <t>META  9.1</t>
  </si>
  <si>
    <t>También vinculado ODS 13</t>
  </si>
  <si>
    <t>MEDIOAMBIENTAL</t>
  </si>
  <si>
    <t>Meta 4.a</t>
  </si>
  <si>
    <t>Meta 9.B</t>
  </si>
  <si>
    <t xml:space="preserve">La Meta es 9.B (desarrollo de la tecnología, investigación e innovación) y Meta 9. C (Aumento del acceso a TIC e Internet). </t>
  </si>
  <si>
    <t xml:space="preserve">META 13.3 </t>
  </si>
  <si>
    <t>También ODS 12 y ODS 13</t>
  </si>
  <si>
    <t>META 10.3</t>
  </si>
  <si>
    <t>También vinculado ODS 5 (Meta 5.c) y ODS 11 (Meta 11.b)</t>
  </si>
  <si>
    <t>META 7.2</t>
  </si>
  <si>
    <t>También ODS 13</t>
  </si>
  <si>
    <t>También vinculado ODS 4</t>
  </si>
  <si>
    <t>Meta 9.a</t>
  </si>
  <si>
    <t>Meta 9.c</t>
  </si>
  <si>
    <t>Meta 11.A</t>
  </si>
  <si>
    <t>Meta 11.A (apoyo a vínculos zonas urbanas, periurbanas y rurales)</t>
  </si>
  <si>
    <t>META 7B</t>
  </si>
  <si>
    <t>También vinculado ODS 9 y ODS 11</t>
  </si>
  <si>
    <t>META 9A</t>
  </si>
  <si>
    <t>También vinculado ODS 3 y , ODS 9 y ODS 13</t>
  </si>
  <si>
    <t>Meta 9.5, 9b</t>
  </si>
  <si>
    <t>Meta 8.3</t>
  </si>
  <si>
    <t>Meta 16.7</t>
  </si>
  <si>
    <t>También ODS 17</t>
  </si>
  <si>
    <t>META  4C</t>
  </si>
  <si>
    <t>META 4.3</t>
  </si>
  <si>
    <t>También vinculado ODS 9</t>
  </si>
  <si>
    <t>META 11.2</t>
  </si>
  <si>
    <t>También vinculado ODS 7 y 13</t>
  </si>
  <si>
    <t>También vinculado al Objetivo 4</t>
  </si>
  <si>
    <t>META 4.3, 4.7, 4A y 9C</t>
  </si>
  <si>
    <t>META 94</t>
  </si>
  <si>
    <t xml:space="preserve">META  4.3, 4.7, 4A </t>
  </si>
  <si>
    <t xml:space="preserve">META 4.3 </t>
  </si>
  <si>
    <t xml:space="preserve"> META  4.3, 4.7, 4A </t>
  </si>
  <si>
    <t>META 7.1</t>
  </si>
  <si>
    <t>Vinculado también al ODS 13, vinculado al ODS 11, meta 11C (Apoyo a la construcción de edificios sostenibles ) y 11.6 (reducción del impacto ambiental en las ciudades)</t>
  </si>
  <si>
    <t>Meta (16.6)</t>
  </si>
  <si>
    <t>Tambien vinculado ODS 17</t>
  </si>
  <si>
    <t xml:space="preserve">META  9C </t>
  </si>
  <si>
    <t>Tambien ODSs 4 y 8</t>
  </si>
  <si>
    <t>También vinculado ODS 11</t>
  </si>
  <si>
    <t xml:space="preserve">Meta 8.8. </t>
  </si>
  <si>
    <t>También se puede aplicar el Objetivo 3. Garantizar una vida sana y promover el bienestar de todos a todas
las edades</t>
  </si>
  <si>
    <t>Meta 12.4</t>
  </si>
  <si>
    <t>También vinculado al ODS 14, meta 14.1 (prevenir y reducir significativamente la contaminación marina de todo tipo, en particular la producida por actividades realizadas en tierra). Y ODS 13.</t>
  </si>
  <si>
    <t>También vinculado al ODS 7 y ODS 13</t>
  </si>
  <si>
    <t>También vinculado al ODS 7 y ODS 13 y al ODS 3 (por el mantenimiento de los desfibriladores)</t>
  </si>
  <si>
    <t>Metas 4.4 y 4.5.</t>
  </si>
  <si>
    <t>También vinculado al ODS 10 (meta 10.2)</t>
  </si>
  <si>
    <t>META 11.3</t>
  </si>
  <si>
    <t>También vinculado al ODS 9</t>
  </si>
  <si>
    <t>También vinculado ODS 8</t>
  </si>
  <si>
    <t>Meta 17.17</t>
  </si>
  <si>
    <t>También vinculado al ODS 3 (REUPS); Cruz Roja se vincula con todos los ODS.</t>
  </si>
  <si>
    <t>También vinculado a ODS 16: Instituciones solidas y transparentes</t>
  </si>
  <si>
    <t>También vinculado al ODS 16 (meta 16.6)</t>
  </si>
  <si>
    <t>Meta 4.c.</t>
  </si>
  <si>
    <t xml:space="preserve">ODS 16 (meta 16.6) </t>
  </si>
  <si>
    <t xml:space="preserve">(meta 4.4, mejorar las competencias para acceder al empleo) </t>
  </si>
  <si>
    <t>ODS 9 (meta 9.5, aumento de la investigación cientifica y capacidad tecnológica)</t>
  </si>
  <si>
    <t>Meta 9.1</t>
  </si>
  <si>
    <t>También vinculado al ODS 3</t>
  </si>
  <si>
    <t>META 11.6</t>
  </si>
  <si>
    <t>Meta 9.5</t>
  </si>
  <si>
    <t>También con objetivo 1, 4, 4, 8, 12, 10, 13, 16 y 17</t>
  </si>
  <si>
    <t>META 17.7</t>
  </si>
  <si>
    <t>Meta 16.6.</t>
  </si>
  <si>
    <t>meta 16.6: Crear a todos los niveles instituciones eficaces y transparentes que rindan cuentas)</t>
  </si>
  <si>
    <t>Meta 4.3</t>
  </si>
  <si>
    <t>Vinculado también al ODS 16 (meta 16.6: Crear a todos los niveles instituciones eficaces y transparentes que rindan cuentas)</t>
  </si>
  <si>
    <t>Vinculado también al ODS 16 (meta 16.6: Crear a todos los niveles instituciones eficaces y transparentes que rindan cuentas). Tambien al ODS 8 para los sistemas de calidad del personal.</t>
  </si>
  <si>
    <t>META 3.5</t>
  </si>
  <si>
    <t>También ODS 9</t>
  </si>
  <si>
    <t>META 4.4, 4.5</t>
  </si>
  <si>
    <t>También Objetivo 16. Promover sociedades pacíficas e inclusivas para el desarrollo
sostenible, facilitar el acceso a la justicia para todos y construir a
todos los niveles instituciones eficaces e inclusivas que rindan
cuentas</t>
  </si>
  <si>
    <t>Meta 16.6</t>
  </si>
  <si>
    <t xml:space="preserve">También lo vincularia al ODS 4 </t>
  </si>
  <si>
    <t>También vinculado al ODS 4 (act culturales), ODS 3 (activ deportivas), ODS 10 y 17 (cooperación al desarrollo), y en general, al ODS 11 (ciudades y los asentamientos humanos sean inclusivos, seguros, resilientes y sostenibles).</t>
  </si>
  <si>
    <t>Meta 4.4</t>
  </si>
  <si>
    <t>META 4,3</t>
  </si>
  <si>
    <t>También ODS 16 (meta 16.6) y ODS 17</t>
  </si>
  <si>
    <t>También Objetivo 16. Promover sociedades pacíficas e inclusivas para el desarrollo
sostenible, facilitar el acceso a la justicia para todos y construir a
todos los niveles instituciones eficaces e inclusivas que rindan
cuentas, meta 16.6</t>
  </si>
  <si>
    <t>También Objetivo 3. Garantizar una vida sana y promover el bienestar de todos a todas
las edades</t>
  </si>
  <si>
    <t>También se vincularía al ODS 8 (meta 8.5: De aquí a 2030, lograr el empleo pleno y productivo y el trabajo decente para todas las mujeres y los hombres, incluidos los jóvenes y las personas con discapacidad, así como la igualdad de remuneración por trabajo de igual valor)</t>
  </si>
  <si>
    <t>También ODS 3, 7, 9, etc.</t>
  </si>
  <si>
    <t>MEta 9.5</t>
  </si>
  <si>
    <t>También ODS 3</t>
  </si>
  <si>
    <t>También vinculado ODS 3</t>
  </si>
  <si>
    <t>META 9.5, 9C</t>
  </si>
  <si>
    <t>También ODS 1, 2, 3, 4, 5, 6, 8, 9, etc</t>
  </si>
  <si>
    <t>También ODS 4, 8</t>
  </si>
  <si>
    <t>Meta 9.5, 9.c</t>
  </si>
  <si>
    <t>Taambién ODS 17</t>
  </si>
  <si>
    <t>META 8.3</t>
  </si>
  <si>
    <t>También ODS 4</t>
  </si>
  <si>
    <t>META 9.5</t>
  </si>
  <si>
    <t>También ODS  17</t>
  </si>
  <si>
    <t>También ODS 1, 2, 3, 4, 5, 6, 8 etc</t>
  </si>
  <si>
    <t>META 4.4</t>
  </si>
  <si>
    <t>También ODS 8</t>
  </si>
  <si>
    <t>Meta 8.6</t>
  </si>
  <si>
    <t>También Objetivo 5. Lograr la igualdad de género y empoderar a todas las mujeres y las niñas, y Objetivo 9. Construir infraestructuras resilientes, promover la industrialización
inclusiva y sostenible y fomentar la innovación</t>
  </si>
  <si>
    <t>También Objetivo 5. Lograr la igualdad de género y empoderar a todas las mujeres y las niñas y Objetivo 9. Construir infraestructuras resilientes, promover la industrialización
inclusiva y sostenible y fomentar la innovación
niñas</t>
  </si>
  <si>
    <t>También Objetivo 5. Lograr la igualdad de género y empoderar a todas las mujeres y las Objetivo 9. Construir infraestructuras resilientes, promover la industrialización
inclusiva y sostenible y fomentar la innovación</t>
  </si>
  <si>
    <t>También Objetivo 5. Lograr la igualdad de género y empoderar a todas las mujeres y las niñas y Objetivo 9. Construir infraestructuras resilientes, promover la industrialización
inclusiva y sostenible y fomentar la innovación</t>
  </si>
  <si>
    <t>También Objetivo 5. Lograr la igualdad de género y empoderar a todas las mujeres y las niñas y Objetivo 9. Construir infraestructuras resilientes, promover la industrialización
inclusiva y sostenible y fomentar la innovación. También ODS 4</t>
  </si>
  <si>
    <t>También Objetivo 5. Lograr la igualdad de género y empoderar a todas las mujeres y las niñas y Objetivo 9. Construir infraestructuras resilientes, promover la industrialización. También ODS 4
inclusiva y sostenible y fomentar la innovación</t>
  </si>
  <si>
    <t>META 8 y 6</t>
  </si>
  <si>
    <t>También Objetivo 5. Lograr la igualdad de género y empoderar a todas las mujeres y las niñas y Objetivo 9. Construir infraestructuras resilientes, promover la industrialización. También ODS 4.
inclusiva y sostenible y fomentar la innovación</t>
  </si>
  <si>
    <t>Metas 9.4 y 9.5</t>
  </si>
  <si>
    <t>Tambiém Objetivo 4. Garantizar una educación inclusiva y equitativa de calidad y
promover oportunidades de aprendizaje permanente para todos</t>
  </si>
  <si>
    <t>META 8.6</t>
  </si>
  <si>
    <t>También Objetivo 4. Garantizar una educación inclusiva y equitativa de calidad y
promover oportunidades de aprendizaje permanente para todos, meta 4.c / Vinculado también al ODS 16 (meta 16.6: Crear a todos los niveles instituciones eficaces y transparentes que rindan cuentas)</t>
  </si>
  <si>
    <t>También Objetivo 9. Construir infraestructuras resilientes, promover la industrialización
inclusiva y sostenible y fomentar la innovación</t>
  </si>
  <si>
    <t>Meta 9.4</t>
  </si>
  <si>
    <t>También DOS 3, 4, 5</t>
  </si>
  <si>
    <t>Metas 4.3, 4.4 y 4.5</t>
  </si>
  <si>
    <t>También ODS 3, y 5</t>
  </si>
  <si>
    <t>Taambien ODS 17</t>
  </si>
  <si>
    <t xml:space="preserve">META 8.3 </t>
  </si>
  <si>
    <t>Meta 9.1, 9.5, 9.b</t>
  </si>
  <si>
    <t>También vinculado a los ODS 4, 6, 7, 11, 12, 13, 15</t>
  </si>
  <si>
    <t>META 9.4</t>
  </si>
  <si>
    <t>El proyecto de "Coche Dátil" también con el ODS 13</t>
  </si>
  <si>
    <t>META 3D</t>
  </si>
  <si>
    <t>META 12.3, 12.5</t>
  </si>
  <si>
    <t xml:space="preserve">META 9.1 </t>
  </si>
  <si>
    <t>También vinculado a los ODS 6, 17, 11, 12, 13, 15</t>
  </si>
  <si>
    <t>META 4.7</t>
  </si>
  <si>
    <t>Metas 4.3 y 4.4</t>
  </si>
  <si>
    <t>Vinculado también al ODS 2 (meta 2.1)</t>
  </si>
  <si>
    <t>META 4B</t>
  </si>
  <si>
    <t>META 4.3, 4.4, 4.5</t>
  </si>
  <si>
    <t>META 4.3, 4.4., 4.5</t>
  </si>
  <si>
    <t>META 4.1, 4.7</t>
  </si>
  <si>
    <t>También ODS 16 (Meta 16.6)</t>
  </si>
  <si>
    <t xml:space="preserve">Meta 8.3, 8.6 </t>
  </si>
  <si>
    <t>TAmbién ODS 4 y 17</t>
  </si>
  <si>
    <t>META 8.2</t>
  </si>
  <si>
    <t>META 17.15</t>
  </si>
  <si>
    <t>ODS 11 (meta 11.4)</t>
  </si>
  <si>
    <t>META 16.7</t>
  </si>
  <si>
    <t>También ODS 5 y 17</t>
  </si>
  <si>
    <t>También vinculado ODS 4 y ODS 17</t>
  </si>
  <si>
    <t>También 4</t>
  </si>
  <si>
    <t>También ODS 5, 8, 11 y 17</t>
  </si>
  <si>
    <t>También ODS 3, 5, 8, 11 y 17</t>
  </si>
  <si>
    <t>META 5.5, 5C</t>
  </si>
  <si>
    <t>META 4.3, 4.5</t>
  </si>
  <si>
    <t>Metas 4.3, 4.4, 4.5 y 4.c</t>
  </si>
  <si>
    <t>También ODS 10 y 17</t>
  </si>
  <si>
    <t>Meta 2.1, 2.2</t>
  </si>
  <si>
    <t>También ODS 8 (meta 8.6), 10 y 17</t>
  </si>
  <si>
    <t>META 17.16, 17.17</t>
  </si>
  <si>
    <t>También ODS 10 y 17. Vinculado al ODS 8 (meta 8.5 y 8.6)</t>
  </si>
  <si>
    <t>META 17.3</t>
  </si>
  <si>
    <t>También vinculado ODS 10 (Meta 10.b), aunque se puede vincular con todos los ODS</t>
  </si>
  <si>
    <t>Metas 9.1, 9.5 y 9.a</t>
  </si>
  <si>
    <t>También ODS 3, 4, 10 y 17</t>
  </si>
  <si>
    <t>OBJETIVO 3: GARANTIZAR UNA VIDA SANA Y PROMOVER EL BIENESTAR PARA TODOS EN TODAS LAS EDADES</t>
  </si>
  <si>
    <t>Meta 10.2</t>
  </si>
  <si>
    <t>Tambiém ODS 1,2, 4, 5, 10, 17</t>
  </si>
  <si>
    <t>También ODS 16</t>
  </si>
  <si>
    <t xml:space="preserve">OBJETIVO 17: REVITALIZAR LA ALIANZA MUNDIAL PARA EL DESARROLLO SOSTENIBLE </t>
  </si>
  <si>
    <t>También ODS 4, 5, 10</t>
  </si>
  <si>
    <t>META  17.3</t>
  </si>
  <si>
    <t>ODS Ejes Properidad: 7, 9, 10 y 11</t>
  </si>
  <si>
    <t>También ODS 7, 8, 9, 10 y 17</t>
  </si>
  <si>
    <t>También ODS 5</t>
  </si>
  <si>
    <t>También ODS 1</t>
  </si>
  <si>
    <t>Vinculado al ODS 16 (meta 16.6)</t>
  </si>
  <si>
    <t>Vinculado al ODS 4</t>
  </si>
  <si>
    <t>META 8.5</t>
  </si>
  <si>
    <t>Vinculado al ODS 4 y al ODS 16 (meta (16.6)</t>
  </si>
  <si>
    <t>Meta 12.2, 12.5</t>
  </si>
  <si>
    <t>META 9B</t>
  </si>
  <si>
    <t>También vinculado ODS 16.6</t>
  </si>
  <si>
    <t>META 12.6</t>
  </si>
  <si>
    <t>META 4.5</t>
  </si>
  <si>
    <t>Vinculado al ODS 16 (meta16.6)</t>
  </si>
  <si>
    <t>META 4A</t>
  </si>
  <si>
    <t>ODS 13</t>
  </si>
  <si>
    <t>META 6.4</t>
  </si>
  <si>
    <t xml:space="preserve">ODS 10 (meta 10.2) </t>
  </si>
  <si>
    <t>ODS 4</t>
  </si>
  <si>
    <t>También ODS 6 y 15 (reforestación de los campus)</t>
  </si>
  <si>
    <t>Vinculado también al ODS 13, ya que esta energía eléctrica procede de fuentes de origen renovable.</t>
  </si>
  <si>
    <t>También ODS 6</t>
  </si>
  <si>
    <t>También ODS 6 y 15</t>
  </si>
  <si>
    <t>También vinculado al ODS 16 (meta16.6)</t>
  </si>
  <si>
    <t>También vinculado al ODS 13, ya que esta energía eléctrica procede de fuentes de origen renovable.</t>
  </si>
  <si>
    <t>ODS 16 (meta 16.6)</t>
  </si>
  <si>
    <t>También el ODS 6 y 15</t>
  </si>
  <si>
    <t>También ODS 9, 16</t>
  </si>
  <si>
    <t>Vinculado también al ODS 8 (meta 8.5) y 17</t>
  </si>
  <si>
    <t>META 9,5</t>
  </si>
  <si>
    <t>También vinculado al ODS 3 y 8</t>
  </si>
  <si>
    <t>También el ODS 4 y 16</t>
  </si>
  <si>
    <t>Tambien ODS 4 y 17</t>
  </si>
  <si>
    <t>También ODS 4 y 17</t>
  </si>
  <si>
    <t>También ODS 8 y 16</t>
  </si>
  <si>
    <t>También ODS 4 y 8</t>
  </si>
  <si>
    <t xml:space="preserve">META 4.4 </t>
  </si>
  <si>
    <r>
      <t xml:space="preserve">* Nº cursos, ponencias, foros, etc. en los que se ha participado.
* Numero de reuniones institucionales.
* Nº traducciones realizadas.
</t>
    </r>
    <r>
      <rPr>
        <i/>
        <sz val="11"/>
        <rFont val="Calibri"/>
        <family val="2"/>
      </rPr>
      <t>Correspondiente al extinto SGI-OTRI.</t>
    </r>
  </si>
  <si>
    <r>
      <t xml:space="preserve">* 35 Cursos 
* 10 Envíos 
* 1 Traducción
</t>
    </r>
    <r>
      <rPr>
        <i/>
        <sz val="11"/>
        <rFont val="Calibri"/>
        <family val="2"/>
      </rPr>
      <t>Meta correspondiente al antiguo SGI-OTRI</t>
    </r>
  </si>
  <si>
    <t>La ayuda pretende apoyar y promover la investigación en Trombosis y Hemostasia</t>
  </si>
  <si>
    <t>3 Meses a partir del plazo de ejecución</t>
  </si>
  <si>
    <t>Premiado</t>
  </si>
  <si>
    <t>Genérica</t>
  </si>
  <si>
    <t>AYUDA</t>
  </si>
  <si>
    <t>La ayuda se otorga con periodicidad anual y tiene carácter individual.</t>
  </si>
  <si>
    <t>Recompensar la labor científica de un investigador dedicado al estudio en el área de trombosis y hemostasia, cuyos trabajos se desarrollen en la provincia de Alicante.</t>
  </si>
  <si>
    <t>02- Investigacion</t>
  </si>
  <si>
    <t>Eje 2: Excelencia en la investigación y democratizacióhn del conocimiento</t>
  </si>
  <si>
    <t>Apoyo Económico a un proyecto de investigación en Trombosis y Hemostasia</t>
  </si>
  <si>
    <t>Investigadores en el área de trombosis y hemostasia</t>
  </si>
  <si>
    <t>CÁTEDRA DE TROMBOSIS</t>
  </si>
  <si>
    <t>Ayuda de Investigación en Trombosis  y Hemostasia</t>
  </si>
  <si>
    <t>1200/54303/48198</t>
  </si>
  <si>
    <t>12-543-4-2025-0169-S</t>
  </si>
  <si>
    <t>Colaborar en el desarrollo del programa "Maratón de creación de start-ups UMH", asi como en la mentorización y apoyo de empresas de reciente creación nacidas del mismo del Sector Agroalimentario y Agroambiental y dar visibilidad del Instituto de Investigación CIAGRO.</t>
  </si>
  <si>
    <t>FUNDACION UNIVERSITAS MIGUEL HERNÁNDEZ
(C-54016977)</t>
  </si>
  <si>
    <t>CONCESIÓN DIRECTA</t>
  </si>
  <si>
    <t>CONVENIO/Acuerdo</t>
  </si>
  <si>
    <t>1 PREMIO</t>
  </si>
  <si>
    <t>Nº PREMIOS donde el modelo de negocio o proyecto que presente la mejor idea en los ámbitos de la responsabilidad, sostenibilidad e innovación social, ésta última entendida como propuestas y proyectos que aporten soluciones a problemas sociales y ambientales.</t>
  </si>
  <si>
    <t>Colaborar en el desarrollo de la 14ª edidión de la "MARATÓN DE CREACIÓN DE START-UPS UMH"; se trata de un evento de presentación de proyectos de emprendimiento y start-ups del ecosistema del PCUMH, dirigido a establecer relaciones con empresas, inversores y medios de comunicación, y de dotación de reconocimientos y /o premios a los mejores proyectos.</t>
  </si>
  <si>
    <t>03-SOCIEDAD (CONTRIBUCIÓN DE VALOR A LA SOCIEDAD)</t>
  </si>
  <si>
    <t>DOTACIÓN DE PREMIO  LA  "MARATÓN DE CREACIÓN DE START-UPS UMH"</t>
  </si>
  <si>
    <t>322</t>
  </si>
  <si>
    <t>05</t>
  </si>
  <si>
    <t>05-322-4-2025-0168-N</t>
  </si>
  <si>
    <t xml:space="preserve">El premio pretende apoyar y promover la investigación en Neurociencias. </t>
  </si>
  <si>
    <t>5 meses</t>
  </si>
  <si>
    <t>PREMIO</t>
  </si>
  <si>
    <t>la entrega del premio</t>
  </si>
  <si>
    <t>El premio se otorga con periodicidad bianual y tiene carácter individual, pudiendo ser dividido como máximo entre dos candidatos.</t>
  </si>
  <si>
    <t>Recompensar la labor cientifica de un investigador dedicado al estudio en el campo de la neurobiologia del desarrollo y que desarrolle su actividad investigadora en Europa</t>
  </si>
  <si>
    <t>Convocatoria de premio de investigacion</t>
  </si>
  <si>
    <t>Investigador premiado por su dedicacion al estudio en el campo de la neurobiología del desarrollo y que desarrolle su actividad investigadora en Europa.</t>
  </si>
  <si>
    <t>CÁTEDRA DE INVESTIGACIÓN</t>
  </si>
  <si>
    <t>Premios Científicos en el ámbito Sanitario</t>
  </si>
  <si>
    <t>1200/54302/48304</t>
  </si>
  <si>
    <t>12-543-4-2025-0166-S</t>
  </si>
  <si>
    <t>Cumplir con los siguientes objetivos de interés público, solcial y económico en beneficio de una mejora de calidad de la educación en España: 
 * La formación de jóvenes doctores,
 * La recualificación del profesorado universitario funcionario o cantratado mediante la promoción de la movilidad del personal docente e investigador,
 * La atracción de talento internacional.</t>
  </si>
  <si>
    <t>*31/12/2023 (para las ayudas de duración 2 años),
 *31/12/2024 (para las ayudas de duración 3 años)</t>
  </si>
  <si>
    <t>Anualidad 2021</t>
  </si>
  <si>
    <t>Dependiendo de la ayuda a la que se participe:
 *Doctor por la UMH.
 *Profesores UMH.
 *PDI español o extranjero.</t>
  </si>
  <si>
    <t>AYUDAS</t>
  </si>
  <si>
    <t>Nº de ayudas a conceder por la UMH</t>
  </si>
  <si>
    <t>Recualificación del sistema universitario español</t>
  </si>
  <si>
    <t>02-Investigación</t>
  </si>
  <si>
    <t>Convocatorias de las ayudas:
 Margarita Salas formación jovenes doctores, 
 Recualificación universitario del profesorado funcionario o contratado,
 María Zambrano atracción talento internacional.</t>
  </si>
  <si>
    <t>Contratación postdoctoral</t>
  </si>
  <si>
    <t>Ministerio de Universidades</t>
  </si>
  <si>
    <t>Ajenos</t>
  </si>
  <si>
    <t>Programa de Recualificación del SUE</t>
  </si>
  <si>
    <t>0400 5411301 48135</t>
  </si>
  <si>
    <t>2021</t>
  </si>
  <si>
    <t>04-541-4-2021-0110</t>
  </si>
  <si>
    <t>favorecer la traslacionalidad de la investigación</t>
  </si>
  <si>
    <t>ANUALIDAD 2024</t>
  </si>
  <si>
    <t>doctorandos UMH</t>
  </si>
  <si>
    <t>ayuda dineraria</t>
  </si>
  <si>
    <t>Doctorandos UMH</t>
  </si>
  <si>
    <t>CONSELLERIA DE INNOVACIÓN</t>
  </si>
  <si>
    <t>DOCTORADO INDUSTRIAL</t>
  </si>
  <si>
    <t>7700 5411690 48136</t>
  </si>
  <si>
    <t>77-541-4-2024-0036-N</t>
  </si>
  <si>
    <t>2.1 Mantener y potenciar el
nivel de excelencia en la
investigación.</t>
  </si>
  <si>
    <t xml:space="preserve">Alumnos del programa de doctorado en Biotecnología Sanitaria de la UMH </t>
  </si>
  <si>
    <t>P.D. BIOTECNOLOGIA SANTIARIA</t>
  </si>
  <si>
    <t>IX Edición del Premio de Investigación Doctoral “Profesora Amparo Estepa” de 2024</t>
  </si>
  <si>
    <t>7700 4220092 48103</t>
  </si>
  <si>
    <t>422</t>
  </si>
  <si>
    <t>77</t>
  </si>
  <si>
    <t>77-422-4-2024-0164-S</t>
  </si>
  <si>
    <t>AYUDA DINERARIA</t>
  </si>
  <si>
    <t>1200 5430090 48200</t>
  </si>
  <si>
    <t>12</t>
  </si>
  <si>
    <t>12-541-4-2024-0136-N</t>
  </si>
  <si>
    <t>Indíquese</t>
  </si>
  <si>
    <t>2.2  Aumentar la participación y el impacto de la investigación a nivel global</t>
  </si>
  <si>
    <t>1200 5430190 48200</t>
  </si>
  <si>
    <t>12-541-4-2024-0133-N</t>
  </si>
  <si>
    <t>El periodo de justificación de la convocatoria será un mes antes de la fecha de fin de plazo de ejecución del convenio estimada en marzo del 2025 (con posible ampliación de 3 meses) . En caso de existir remanentes deberá realizarse el reintegro al centro de gasto del convenio con la GVA. El plazo de justificación del convenio de la GVA  será de tres meses, a contar desde la fecha de finalización de la ejecución del proyecto sin posibilidad de ampliación.</t>
  </si>
  <si>
    <t>marzo 2024</t>
  </si>
  <si>
    <t>3.2  Impulsar y fortalecer la Cooperación Universitaria al Desarrollo.</t>
  </si>
  <si>
    <t>GVA-CONV. SOLCIF 2023/0005</t>
  </si>
  <si>
    <t>1101 1340290 48102</t>
  </si>
  <si>
    <t>134</t>
  </si>
  <si>
    <t>11</t>
  </si>
  <si>
    <t>11-134-4-2024-0107-N</t>
  </si>
  <si>
    <t>El periodo de justificación de la convocatoria de la convocatoria será hasta un mes antes de la fecha de fin de plazo de ejecución del convenio que la financia, estimada en -feb del 2025. En caso de existir remanentes deberá realizarse el reintegro al centro de gasto del convenio con la GVA. El plazo de justificación del convenio de la GVA  será de tres meses, a contar desde la fecha de finalización (que puede ampliarse hasta 3 meses) de la ejecución del proyecto sin posibilidad de ampliación.</t>
  </si>
  <si>
    <t>plazo de ejecución de la convocatoria será hasta un mes antes de la fecha de fin de plazo de ejecución del convenio que la financia estimada en -feb del 2025.</t>
  </si>
  <si>
    <t>Abril de 2024</t>
  </si>
  <si>
    <t>pte de adjudicar</t>
  </si>
  <si>
    <t>11-134-4-2024-0105-S</t>
  </si>
  <si>
    <t>Otorgar ayudas al personal de administración y servicios que se le haya concedido una plaza para realizar una estancia dentro del programa de movilidad internacional Erasmus+</t>
  </si>
  <si>
    <t>Octubre de 2024</t>
  </si>
  <si>
    <t>Abril de 2023 y Octubre del 2023</t>
  </si>
  <si>
    <t>PAS</t>
  </si>
  <si>
    <t>Número de PDI/PAS que participan</t>
  </si>
  <si>
    <t>Eje 4: Resposabilidad social y caliad en la gobernanza y gestión</t>
  </si>
  <si>
    <t>Convocatoria de ayudas programa ERASMUS+ modalidad formación</t>
  </si>
  <si>
    <t>1101 1310099 48179</t>
  </si>
  <si>
    <t>11-131-4-2023-0112-S</t>
  </si>
  <si>
    <t>11-131-4-2023-0112</t>
  </si>
  <si>
    <t>Abril del 2023 y Octubre del 2023</t>
  </si>
  <si>
    <t>Convocatoria de ayudas programa ERASMUS+ modalidad docencia y formación</t>
  </si>
  <si>
    <t>11-131-4-2023-0110-S</t>
  </si>
  <si>
    <t>11-131-4-2023-0110</t>
  </si>
  <si>
    <t>Junio de 2023</t>
  </si>
  <si>
    <t>1.4    Promover la internacionalización de la docencia.</t>
  </si>
  <si>
    <t>Convocatoria de ayudas del Programa Erasmus+ con fines de estudios.  Proyecto Erasmus+ 2022-1-ES01-KA131-HED-000059160</t>
  </si>
  <si>
    <t>1101 1310099 48173</t>
  </si>
  <si>
    <t>11-131-4-2023-0108</t>
  </si>
  <si>
    <t>Conceder una ayuda adicional a estudiantes que participan en el Programa Erasmus+ con menos recursos económicos o por su excelencia académica</t>
  </si>
  <si>
    <t>Febrero de 2024</t>
  </si>
  <si>
    <t xml:space="preserve">Ayudas adicionales dirigidas a estudiantes participantes en el programa de movilidad Erasmus+ para estudios que, por su excelencia académica o menores recursos económicos, se considere que pueden ser beneficiarios de las mismas. </t>
  </si>
  <si>
    <t>1.4  Promover la internacionalización de la docencia.</t>
  </si>
  <si>
    <t>Programa de Becas Santander Erasmus</t>
  </si>
  <si>
    <t>1101 1310090 48192</t>
  </si>
  <si>
    <t>11-131-4-2024-0121-S</t>
  </si>
  <si>
    <t>Octubre de 2025</t>
  </si>
  <si>
    <t>Enero de 2024</t>
  </si>
  <si>
    <t>Número de PDI y PAS que participan</t>
  </si>
  <si>
    <t>4.4  Mejorar el desempeño y el bienestar del equipo humano de la UMH.</t>
  </si>
  <si>
    <t>Convocatoria de ayudas para la movilidad de dimensión internacional dentro del Programa Erasmus+</t>
  </si>
  <si>
    <t>1101 1310090  48179</t>
  </si>
  <si>
    <t>Abril de 2024 y Octubre del 2024</t>
  </si>
  <si>
    <t>Número de PAS que participan</t>
  </si>
  <si>
    <t>Abril del 2024 y Octubre del 2024</t>
  </si>
  <si>
    <t>Octubre  de 2025</t>
  </si>
  <si>
    <t>Junio de 2024</t>
  </si>
  <si>
    <t>Porcentaje de estudiantes que participan y reciben financiación</t>
  </si>
  <si>
    <t>Fomentar la participación del estudiantado de la UMH en el programa Erasmus+ para realizar un a estancia de corta duración</t>
  </si>
  <si>
    <t xml:space="preserve">Convocatoria de ayudas Erasmus para participar en programas internsivos combinados </t>
  </si>
  <si>
    <t>Ayudas complementarias Erasmus para movilidad de corta duración</t>
  </si>
  <si>
    <t xml:space="preserve">Servicio Español para la Internacionalización de la Educación (SEPIE) </t>
  </si>
  <si>
    <t>1101 1310090  48173</t>
  </si>
  <si>
    <t>Marzo de 2024</t>
  </si>
  <si>
    <t>Convocatoria de ayudas del Programa Erasmus+ con fines de estudios.  Proyecto Erasmus+ 2023-1-ES01-KA131-HED-000120454</t>
  </si>
  <si>
    <t>Ayudas  a la movilidad internacional para el estudiantado y personal -Programa Erasmus+ Dimensión Internacional (Subvención Externa SEPIE)</t>
  </si>
  <si>
    <t>Convocatoria de ayudas del Programa Erasmus+ modalidad prácticas</t>
  </si>
  <si>
    <t>1101 1310090  48171</t>
  </si>
  <si>
    <t>Convocatoria publicada  en el año 2023 con RR 01599/2023 de fecha 16/06/2023 y con código de subvencion: 11-131-4-2023-0106</t>
  </si>
  <si>
    <t>Convocatoria de ayudas del Programa Erasmus+ modalidad prácticas. Parte plurianual. (código de subvención: 11-131-4-2023-0106)</t>
  </si>
  <si>
    <t>Ayuda Estudiantes ERASMUS prácticas (SEPIE) Curso 2023/2024 (código de subvención: 11-131-4-2023-0106</t>
  </si>
  <si>
    <t>11-131-4-2023-0106</t>
  </si>
  <si>
    <t>Mayo de 2023</t>
  </si>
  <si>
    <t>1101 1310099 48169</t>
  </si>
  <si>
    <t>11-131-4-2023-0104-S</t>
  </si>
  <si>
    <t>11-131-4-2023-0104</t>
  </si>
  <si>
    <t>PDI y PAS</t>
  </si>
  <si>
    <t>Número de PDI/PAS  que participa</t>
  </si>
  <si>
    <t>11-131-4-2023-0103-S</t>
  </si>
  <si>
    <t>11-131-4-2023-0103</t>
  </si>
  <si>
    <t>30/09/2025 //  30/09/2026</t>
  </si>
  <si>
    <t>31/07/2025 y 31/07/2026</t>
  </si>
  <si>
    <t>Febrero de 2024/ Octubre 2024</t>
  </si>
  <si>
    <t>Ayuda a la movilidad internacional Erasmus con terceros países no asociados al Programa.</t>
  </si>
  <si>
    <t>1101 1310090  48169</t>
  </si>
  <si>
    <t>Mayo de 2024/ Octubre 2024</t>
  </si>
  <si>
    <t>PDI/PAS</t>
  </si>
  <si>
    <t>Se prevé publicar la convocatoria en noviembre de 2023. Código de subvención: 11-131-4-2023-0104</t>
  </si>
  <si>
    <t>Convocatoria de ayudas para la movilidad internacional con 3º países no asociados al programa. Parte plurianual. (Código de subvención: 11-131-4-2023-0104)</t>
  </si>
  <si>
    <t>Ayuda a la movilidad internacional Erasmus con terceros países no asociados al Programa. (SEPIE) (Código de subvención: 11-131-4-2023-0104)</t>
  </si>
  <si>
    <t>Se prevé publicar la convocatoria en noviembre de 2023. Código de subvención: 11-131-4-2023-0103</t>
  </si>
  <si>
    <t>Convocatoria de ayudas para la movilidad internacional con terceros países no asociados al Programa. Parte Plurianual. Código de subvención: 11-131-4-2023-0103</t>
  </si>
  <si>
    <t>Ayuda a la movilidad internacional Erasmus con terceros países no asociados al Programa. Parte Plurianual. Código de subvención: 11-131-4-2023-0103</t>
  </si>
  <si>
    <t>Que las personas afectadas por la DANA se puedan ver baneficiadas con estas ayudas para provisión de alimentos, kits de higierne, material de abrigo, o el restablecimiento de las telecomunicaciones</t>
  </si>
  <si>
    <t>Tres meses</t>
  </si>
  <si>
    <t>A partir de la firma del convenio</t>
  </si>
  <si>
    <t>TRAS LA FIRMA DEL CONVENIO</t>
  </si>
  <si>
    <t>CRUZ ROJA ESPAÑOLA</t>
  </si>
  <si>
    <t>CONVENIO</t>
  </si>
  <si>
    <t>Cantidad de dinero recaudada</t>
  </si>
  <si>
    <t>3.1. Estrechar vinculos con la sociedad.</t>
  </si>
  <si>
    <t>Eje 3. Contribución de valor a la Sociedad</t>
  </si>
  <si>
    <t>Cruz Roja Española lo destina a  combatir los efectos de la DANA en Valencia mediante atención de población infantil alojada en albegues, provisión de alimentos, kits de higiene y material de abrigo, instalación de redes de telecomunicaciones y apoyo a la emergencia.</t>
  </si>
  <si>
    <t>Subvención a Cruz Roja Española</t>
  </si>
  <si>
    <t>Donaciones de la nómina del personal de la UMH,  aportacion de la UMH, donaciones a través del  portal de mecenazgo, donaciones individuales</t>
  </si>
  <si>
    <t>AYUDA SOLIDARIA PARA LA RECUPERACIÓN ANTE LA DANA</t>
  </si>
  <si>
    <t>1100 3260090 48500</t>
  </si>
  <si>
    <t>11-326-4-2024-0168-S</t>
  </si>
  <si>
    <t>1.6  Promover el bienestar de la comunidad universitaria</t>
  </si>
  <si>
    <t>0800 4240090 48305</t>
  </si>
  <si>
    <t>08-424-4-2024-0064-S</t>
  </si>
  <si>
    <t>INTERNAS</t>
  </si>
  <si>
    <t>0800 4240090 48103</t>
  </si>
  <si>
    <t>08-424-4-2024-0063-S</t>
  </si>
  <si>
    <t>0800 3240790 48193</t>
  </si>
  <si>
    <t>08-324-4-2024-0058-S</t>
  </si>
  <si>
    <t>11 meses</t>
  </si>
  <si>
    <t>BECA</t>
  </si>
  <si>
    <t>10 personas becadas</t>
  </si>
  <si>
    <t>1.5  Potenciar la empleabilidad del estudiantado.</t>
  </si>
  <si>
    <t>0800 3240059 48100</t>
  </si>
  <si>
    <t>08-324-4-2024-0065-S</t>
  </si>
  <si>
    <t>2 años</t>
  </si>
  <si>
    <t>BECAS</t>
  </si>
  <si>
    <t>1 proyecto de investigación</t>
  </si>
  <si>
    <t>DONACIÓN ANDRE´S CORNO CAPARROS D12/22</t>
  </si>
  <si>
    <t>BECA TFG/TFM (BECA CAROLINA CORNO)</t>
  </si>
  <si>
    <t>05-326-4-2024-0049-N</t>
  </si>
  <si>
    <t>Colaboración en el desarrollo del programa "MARATÓN DE CREACIÓN START-UPS UMH" y/o en la mentorización y apoyo de empresas de reciente creación nacidas del mismo.</t>
  </si>
  <si>
    <t>FUNDACIÓN UNIVERSITAS MIGUEL HERNÁNDEZ (C-54016977)</t>
  </si>
  <si>
    <t>Nº PREMIOS RELACIONADOS CON la mejor idea o
modelo de negocio en los ámbitos de la innovación social e inclusiva, concretamente en aspectos relacionados con el cambio tecnológico, la relación de la actividad de las empresas con el entorno ambiental y el impacto del mismo en el sector del calzado e industrias complementarias.</t>
  </si>
  <si>
    <t xml:space="preserve">Otorgar un premio económico cuyo importe asciende a MIL EUROS (3.000.-€), exentos de IVA,
</t>
  </si>
  <si>
    <t>Premios de la 14ª edición de la "Maratón de Creación de Start Ups UMH"</t>
  </si>
  <si>
    <t>DOTACIÓN DEL PREMIO 14ª EDICIÓN "PROGRAMA MARATÓN DE CREACIÓN DE START-UPS UMH"</t>
  </si>
  <si>
    <t>CÁTEDRA DEL CALZADO SAN CRISPÍN</t>
  </si>
  <si>
    <t>Programa Premios Vicerrectorado de Economía y Sociedad</t>
  </si>
  <si>
    <t>0500 3230490 48416</t>
  </si>
  <si>
    <t>0169</t>
  </si>
  <si>
    <t>05-323-4-2024-0169-N</t>
  </si>
  <si>
    <t xml:space="preserve">Colaboración en el desarrollo del  evento "DEMO DAY PCUMH” </t>
  </si>
  <si>
    <t>FUNDACION UNIVERSITAS MIGUEL HERÁNDEZ
(C-54016977)</t>
  </si>
  <si>
    <t>Colaboración con profesionales, universitarios etc. para ayudar a la formación práctica sobre la creación y gestión de empresas, asesoramiento personalizado con el objetivo de impulsar la creación de empresas.</t>
  </si>
  <si>
    <t>3.1 Estrechar los vínculos con la sociedad</t>
  </si>
  <si>
    <t>Cátedra Responsabilidad Social de la Empresa y Sostenibilidad Polo Club</t>
  </si>
  <si>
    <t>Premio "MARATÓN DE CREACIÓN DE START-UPS UMH”</t>
  </si>
  <si>
    <t>0500 3220790 48300</t>
  </si>
  <si>
    <t>0167</t>
  </si>
  <si>
    <t>05-322-4-2024-0167-N</t>
  </si>
  <si>
    <t>PUESTA EN MARCHA DE INICIATIVAS DE LA COMUNIDAD UNIVERSITARIAS, PROMOVIENDO LOS ODS.</t>
  </si>
  <si>
    <t>01-Universidad</t>
  </si>
  <si>
    <t>1400 1220590 48410</t>
  </si>
  <si>
    <t>0156</t>
  </si>
  <si>
    <t>122</t>
  </si>
  <si>
    <t>14</t>
  </si>
  <si>
    <t>14-122-4-2023-0156-N</t>
  </si>
  <si>
    <t>14-122-4-2023-0156</t>
  </si>
  <si>
    <t>JUNIO</t>
  </si>
  <si>
    <t>1.1  Revalorizar una formación innovadodra y de calidad.</t>
  </si>
  <si>
    <t>0500 1220590 48410</t>
  </si>
  <si>
    <t>05-122-4-2024-0134-N</t>
  </si>
  <si>
    <t>Fomentar la investigación de nuestro PDI y PI con el fin de poder publicar artículos y transferir resultados</t>
  </si>
  <si>
    <t>anualidad 2024</t>
  </si>
  <si>
    <t>PDI y PI UMH</t>
  </si>
  <si>
    <t>en proceso</t>
  </si>
  <si>
    <t>aumentar el nivel de productividad científica</t>
  </si>
  <si>
    <t>Ayudas para incentivar la publicación de artículos científicos de nuestro profesorado</t>
  </si>
  <si>
    <t>CONVOCATORIA OPEN ACCESS</t>
  </si>
  <si>
    <t>0400 5411096 48411</t>
  </si>
  <si>
    <t>04-541-4-2024-0042-N</t>
  </si>
  <si>
    <t>fomentar la investigación en los jóvenes investigadores UMH</t>
  </si>
  <si>
    <t>no requiere justificación</t>
  </si>
  <si>
    <t>último trimestre del año</t>
  </si>
  <si>
    <t>número de premios</t>
  </si>
  <si>
    <t xml:space="preserve">Premiar la excelencia investigadora como estímulo a los jóvenes investigadores </t>
  </si>
  <si>
    <t xml:space="preserve">premiar la excelencia investigadora como estímulo a los jóvenes investigadores </t>
  </si>
  <si>
    <t>Jóvenes investigadores UMH</t>
  </si>
  <si>
    <t>PREMIOS SANTANDER JÓVENES INVESTIGADORES</t>
  </si>
  <si>
    <t>0400 5410059 48304</t>
  </si>
  <si>
    <t>04-541-4-2024-0031-S</t>
  </si>
  <si>
    <t>número de solicitudes</t>
  </si>
  <si>
    <t>Fomentar la excelencia de la investigación  y difusión de resultados premiando los mejores artículos publicados en las mejores revistas.</t>
  </si>
  <si>
    <t>CONVOCATORIA AYUDAS PUBLICACIONES SANTANDER-UMH</t>
  </si>
  <si>
    <t>0400 5410059 48192</t>
  </si>
  <si>
    <t>04-541-4-2024-0030-N</t>
  </si>
  <si>
    <t>INCREMENTAR LOS RRHH DEDICADOS A ACTIVIDADES DE INVESTIGACIÓN EN LA UMH</t>
  </si>
  <si>
    <t>PLAZO DE 3 MESES A CONTAR DESDE EL DÍA SIGUIENTE A LA FECHA FIN DEL PLAZO DE EJECUCIÓN DE CADA ANUALIDAD</t>
  </si>
  <si>
    <t>CANDIDATOS SELECCIONADOS PARA CONTRATO PREDOCTORAL</t>
  </si>
  <si>
    <t>SUBVENCIÓN</t>
  </si>
  <si>
    <t>Número de contrataciones</t>
  </si>
  <si>
    <t>02- Investigación</t>
  </si>
  <si>
    <t>0400 5410090 48113</t>
  </si>
  <si>
    <t>04-541-4-2023-0168</t>
  </si>
  <si>
    <t xml:space="preserve">Plazo de 3 meses a contar desde el día siguiente a la fecha fin del plazo de ejecución de cada anualidad. </t>
  </si>
  <si>
    <t>TERCER TRIMESTRE DEL AÑO</t>
  </si>
  <si>
    <t>Candidatos seleccionados para contrato predoctoral</t>
  </si>
  <si>
    <t>MINISTERIO/UMH</t>
  </si>
  <si>
    <t>CONTRATOS PREDOCTORALES FPI (CONVOCATORIA UMH)</t>
  </si>
  <si>
    <t>Promover el mérito académico y la participación activa en la vida universitaria</t>
  </si>
  <si>
    <t>Estudiantes de Grado de la Universidad Miguel Hernández de Elche</t>
  </si>
  <si>
    <t>04- Vida Universitaria</t>
  </si>
  <si>
    <t>Reconocimiento a su excelencia académica, a su participación activa en la vida universitaria y a su formación integral</t>
  </si>
  <si>
    <t>Estudiantes de grado de la Universidad Miguel Hernández de Elche</t>
  </si>
  <si>
    <t>0800/3240050/48114</t>
  </si>
  <si>
    <t>324</t>
  </si>
  <si>
    <t>08</t>
  </si>
  <si>
    <t>08-324-4-2025-0165-N</t>
  </si>
  <si>
    <t>UN PROYECTO DE INVESTIFACIÓN</t>
  </si>
  <si>
    <t>2. INVESTIGACIÓN Y TRANSFERENCIA . GENERAR Y COMPATIR CONOCIMIENTO ÚTIL PARA LA SOCIEDAD</t>
  </si>
  <si>
    <t>TAREAS DE INVESTIGACIÓN EXPERIMENTAL EN PATOLOGÍA DERMATOLÓGICA</t>
  </si>
  <si>
    <t>PROYECTO DE INVESTIGACIÓN SOBRE ESTUDIOS GENÉTICOS EN  PATOLOGÍAS  DERMATOLÓGICAS</t>
  </si>
  <si>
    <t>DONACIONES ANDRÉS CORNO CAPARRÓS D12/22, D01/24 Y D01/25</t>
  </si>
  <si>
    <t>Iv</t>
  </si>
  <si>
    <t>0500/32607/48100</t>
  </si>
  <si>
    <t>05-326-4-2025-0164-N</t>
  </si>
  <si>
    <t>“Becas Santander - ayudas a Universitarios afectados por la DANA”</t>
  </si>
  <si>
    <t>0800/3240/48500</t>
  </si>
  <si>
    <t>08-324-4-2025-0162-N</t>
  </si>
  <si>
    <t>Ayuda</t>
  </si>
  <si>
    <t>2.1 Mantener y potenciar el nivel de excelencia en la investigación.</t>
  </si>
  <si>
    <t>04-541-4-2025-0163-N</t>
  </si>
  <si>
    <t>Fomentar la participación del estudiantado en proyectos KA2 buscando la integración de los conocimientos técnicos y prácticos adquiridos en su formación académica.</t>
  </si>
  <si>
    <t>3 meses desde la finalización del plazo de ejecución de la actividad.</t>
  </si>
  <si>
    <t>ESTUDIANTADO</t>
  </si>
  <si>
    <t xml:space="preserve">SÍ </t>
  </si>
  <si>
    <t>Fomentar la participación del estudiantado en el proyecto “Best practices for high-immersion experiences design" (ABRAXAS)</t>
  </si>
  <si>
    <t>O.E. 1.1 Revalorizar una formación innovadora y de calidad</t>
  </si>
  <si>
    <t>Eje 1. Formación para el futuro y bienestar del estudiantado</t>
  </si>
  <si>
    <t>Ayudas de viaje y manutención para participar en la Summer School de la Universidad de Aveiro dentro del proyecto “Best practices for high-immersion experiences design" (ABRAXAS)</t>
  </si>
  <si>
    <t>Convocatoria de ayudas para la movilidad de estudiantado para participar en la Summer School de la Universidad de Aveiro dentro del proyecto “Best practices for high-immersion experiences design" (ABRAXAS)</t>
  </si>
  <si>
    <t>Comisión Europea</t>
  </si>
  <si>
    <t>AYUDAS MOVILIDAD PARTICIPANTES PROYECTOS ERASMUS+KA2</t>
  </si>
  <si>
    <t>1101 13120 48197</t>
  </si>
  <si>
    <t>11-131-4-2025-0161-S</t>
  </si>
  <si>
    <t>CONVOCATORIA CENID SE HA HECHO COMO EL AÑO PASADO SE LE DA NÚMERO DE LINEA Y YA ESTÁ</t>
  </si>
  <si>
    <t xml:space="preserve">0400/5410/78100 </t>
  </si>
  <si>
    <t>04-541-7-2025-0160-N</t>
  </si>
  <si>
    <t>Contribuir a minimizar el impacto negativo que la DANA ha tenido en las poblaciones afectadas por la misma.</t>
  </si>
  <si>
    <t>Tres meses desde la finalización del plazo de ejecución.</t>
  </si>
  <si>
    <t>P4618800I</t>
  </si>
  <si>
    <t>% equipamiento audiovisual aportado sobre el previsto</t>
  </si>
  <si>
    <t>Ayudar al restablecimiento del material audiovisual perdido por la biblioteca pública "María Moliner Ruiz" como consecuencia de la DANA, con el fin de que la misma pueda realizar su actividad y prestar sus servicios en las condiciones que lo hacía antes de la riada.</t>
  </si>
  <si>
    <t>Concesión de una subvención al Ayuntamiento de Paiporta destinada a financiar el restablecimiento del material audiovisual de la Biblioteca Pública "María Moliner Ruiz" de Paiporta perdido como consecuencia de la DANA</t>
  </si>
  <si>
    <t>AYUNTAMIENTO DE PAIPORTA (destinado a la biblioteca pública María Moliner Ruiz)</t>
  </si>
  <si>
    <t>Donaciones personal</t>
  </si>
  <si>
    <t>1100/3260/78500</t>
  </si>
  <si>
    <t>11-326-7-2025-159-S</t>
  </si>
  <si>
    <t>G46446126</t>
  </si>
  <si>
    <t>Ayudar al restablecimiento de material de las aulas de música y tecnología del I.E.S Berenguer Dalmau de Catarroja perdido como consecuencia de la DANA, con el fin de que en ambas clases pueda volverse a la normalidad y realizar su actividad en las mismas condiciones que lo hacían antes de la riada.</t>
  </si>
  <si>
    <t>Concesión de una subvención al AMPA del I.E.S Berenguer Dalmau de Catarroja destinada a financiar el restablecimiento de material perdido del aula de música y de tecnología como consecuencia de la DANA</t>
  </si>
  <si>
    <t>AMPA del I.E.S Berenguer Dalmau de Catarroja</t>
  </si>
  <si>
    <t>UMH/Donaciones personal</t>
  </si>
  <si>
    <t>11-326-7-2025-158-S</t>
  </si>
  <si>
    <t>Extender la red de colaboraciones con los festivales de cine para tener una mayor visibilidad en las localidades que son área de influencia de la UMH y motivar al estudiantado del grado de Comunicación Audiovisual y el doble grado de Comunicación Audiovisual y Periodismo a participar en certámenes y festivales afines a sus objetivos.</t>
  </si>
  <si>
    <t xml:space="preserve">Cinema 4 Latas Coop. V    F42640706            </t>
  </si>
  <si>
    <t>Concesión directa</t>
  </si>
  <si>
    <t>Dinamizar las proyecciones de cine español, en valencià y en VOS, poniendo el acento en el debate y el estudio sobre el mismo, así como en su uso para apoyar competencias de los títulos oficiales y propios de la UMH, así como del programa IRIS</t>
  </si>
  <si>
    <t>3.1 Estrechar los vínculos con
la sociedad.</t>
  </si>
  <si>
    <t>La UMH colabora con la realización de este convenio con el Festival de cine rural y medioambiental de Elche con el pago del premio del público para visibilizar la UMH en las diferentes localidades de la provincia</t>
  </si>
  <si>
    <t>PREMIO FESTIVAL INTERNACIONAL DE CINE RURAL Y MEDIOAMBIENTAL CAMP D'ELX RURAL FILMFEST_PREMIO DEL PÚBLICO "RURAL"UMH</t>
  </si>
  <si>
    <t>10-423-4-2025-157-S</t>
  </si>
  <si>
    <t xml:space="preserve">Fundación Mediterráneo G03046562 </t>
  </si>
  <si>
    <t>La UMH colabora con la realización de este convenio con el Festival de cine de Elche con el pago del premio "ópera prima" para visibilizar la UMH en las diferentes localidades de la provincia y fomentar el trabajo de nuestro estudiantado de Comunicación Audiovisual.</t>
  </si>
  <si>
    <t>PREMIO FESTIVAL INTERNACIONAL DE CORTOS ELCHE_PREMIO AL MEJOR LARGOMETRÁJE "ÓPERA PRIMA"</t>
  </si>
  <si>
    <t>10-423-4-2025-156-S</t>
  </si>
  <si>
    <t>Asociación Cinematográfica y Audiovisual de Sax (ACAS) G54040696</t>
  </si>
  <si>
    <t>La UMH colabora con la realización de este convenio con el Festival de cine de Sax con el pago del premio del público para visibilizar la UMH en las diferentes localidades de la provincia</t>
  </si>
  <si>
    <t>PREMIO FESTIVAL DE CINE DE SAX_PREMIO DEL PÚBLICO UMH</t>
  </si>
  <si>
    <t>10-423-4-2025-155-S</t>
  </si>
  <si>
    <t>Preservar el estudio y el conocimiento de la figura de Miguel Hernández,</t>
  </si>
  <si>
    <t>COMUNIDAD UNIVERSTIARIA</t>
  </si>
  <si>
    <t>En 2024 se han presentado 42 relatos a concurso</t>
  </si>
  <si>
    <t>Realizar y colaborar con actividades que preserven el estudio y el conocimiento de la figura de Miguel Hernández, así como incentivar el gusto por la escritura y la literatura en general</t>
  </si>
  <si>
    <t>Convocatoria de premios de literatura 2025 (relato corto)</t>
  </si>
  <si>
    <t>PREMIO ATZAVARES</t>
  </si>
  <si>
    <t>10-423-4-2025-154-S</t>
  </si>
  <si>
    <t>VI</t>
  </si>
  <si>
    <t>0153</t>
  </si>
  <si>
    <t>6</t>
  </si>
  <si>
    <t>04-541-6-2025-0153-N</t>
  </si>
  <si>
    <t>Incrementar los RRHH dedicados a actividades de investigación y docencia en la UMH</t>
  </si>
  <si>
    <t>17 contratos vigentes. Previsión de 7 contratos FPU23 y otros 7 FPU24 (3 meses). [Normativa: Orden de 28 de diciembre de 2023 por la que se aprueba por tramitación anticipada la convocatoria de ayudas para la formación de profesorado universitario correspondiente al año 2023, en el marco del Plan Estatal de Investigación Científica y Técnica y de Innovación (PEICTI) 2021-2023].</t>
  </si>
  <si>
    <t>0400 54101 68301</t>
  </si>
  <si>
    <t>0152</t>
  </si>
  <si>
    <t>04-541-6-2025-0152-N</t>
  </si>
  <si>
    <t xml:space="preserve">Favorecer la traslación de la Investigación </t>
  </si>
  <si>
    <t>77-541-4-2025-0151-N</t>
  </si>
  <si>
    <t xml:space="preserve"> 15 de enero 2026, una memoria intermedia  de las acciones realizadas de dicho proyecto y la justificación de los gastos realizados en la anualidad 2025.
 15 de enero de 2027 una memoria final  de las acciones y los gastos de 2026 y de los resultados finales de dicho proyecto </t>
  </si>
  <si>
    <t>Los proyectos propuestos tendrán una duración aproximada de 15 meses y por tanto habrán de desarrollarse durante el segundo semestre del año 2025 y durante el año 2026.</t>
  </si>
  <si>
    <t>ABRIL de 2025</t>
  </si>
  <si>
    <t>11-131-4-2025-0090-N</t>
  </si>
  <si>
    <t>PREMIOS TFG-TFM-TESIS DISCAPACIDAD</t>
  </si>
  <si>
    <t>1012/2025</t>
  </si>
  <si>
    <t>1004 42301 48300</t>
  </si>
  <si>
    <t>3. (En 2024 se han presentado 11 grupos de música)</t>
  </si>
  <si>
    <t>abril-junio 2025</t>
  </si>
  <si>
    <t>08-324-4-2025-0061-N</t>
  </si>
  <si>
    <t>08-324-4-2025-0060-S</t>
  </si>
  <si>
    <t>La finalidad es que el estudiantado de doctorado realice estancias en centros de investigación o universidades, españolas y/o extranjeras, para desarrollar en ellas actividades de investigación relacionadas con el contenido de la tesis doctoral.</t>
  </si>
  <si>
    <t>ESTUDIANTADO MATRICULADO EN PROGRAMAS DE DOCTORADO DE LA UMH</t>
  </si>
  <si>
    <t xml:space="preserve">para promover la movilidad nacional e internacional en una institución de enseñanza superior o centro de investigación de prestigio del estudiantado de doctorado de la Universidad Miguel Hernández de Elche (UMH) </t>
  </si>
  <si>
    <t>1.-Aumentar el nivel de productividad cienctífica; 2.-Fomentar la investigación, difusión y movilidad de los doctorandos UMH</t>
  </si>
  <si>
    <t xml:space="preserve">Ayudas movilidad para el estudiantado de doctorado de la UMH </t>
  </si>
  <si>
    <t>04-541-4-2025-0026-S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</si>
</sst>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5" formatCode="#,##0\ &quot;€&quot;;\-#,##0\ &quot;€&quot;"/>
    <numFmt numFmtId="44" formatCode="_-* #,##0.00\ &quot;€&quot;_-;\-* #,##0.00\ &quot;€&quot;_-;_-* &quot;-&quot;??\ &quot;€&quot;_-;_-@_-"/>
    <numFmt numFmtId="43" formatCode="_-* #,##0.00_-;\-* #,##0.00_-;_-* &quot;-&quot;??_-;_-@_-"/>
    <numFmt numFmtId="164" formatCode="_-* #,##0.00\ [$€-1]_-;\-* #,##0.00\ [$€-1]_-;_-* &quot;-&quot;??\ [$€-1]_-;_-@"/>
    <numFmt numFmtId="165" formatCode="_-* #,##0.00\ _€_-;\-* #,##0.00\ _€_-;_-* &quot;-&quot;??\ _€_-;_-@"/>
    <numFmt numFmtId="166" formatCode="#,##0.00_ ;[Red]\-#,##0.00\ "/>
    <numFmt numFmtId="167" formatCode="_-* #,##0.00_-;\-* #,##0.00_-;_-* &quot;-&quot;??_-;_-@"/>
    <numFmt numFmtId="168" formatCode="_-* #,##0_-;\-* #,##0_-;_-* &quot;-&quot;??_-;_-@"/>
    <numFmt numFmtId="169" formatCode="d/m/yyyy"/>
    <numFmt numFmtId="170" formatCode="0000"/>
  </numFmts>
  <fonts count="47" x14ac:knownFonts="1">
    <font>
      <sz val="11"/>
      <color theme="1"/>
      <name val="Calibri"/>
      <scheme val="minor"/>
    </font>
    <font>
      <sz val="11"/>
      <color theme="1"/>
      <name val="Calibri"/>
      <family val="2"/>
      <scheme val="minor"/>
    </font>
    <font>
      <sz val="11"/>
      <color theme="1"/>
      <name val="Calibri"/>
      <family val="2"/>
    </font>
    <font>
      <sz val="11"/>
      <name val="Calibri"/>
      <family val="2"/>
    </font>
    <font>
      <sz val="12"/>
      <color theme="1"/>
      <name val="Calibri"/>
      <family val="2"/>
    </font>
    <font>
      <sz val="8"/>
      <color theme="1"/>
      <name val="Calibri"/>
      <family val="2"/>
    </font>
    <font>
      <sz val="11"/>
      <color rgb="FF000000"/>
      <name val="Calibri"/>
      <family val="2"/>
    </font>
    <font>
      <sz val="10"/>
      <color theme="1"/>
      <name val="Calibri"/>
      <family val="2"/>
    </font>
    <font>
      <b/>
      <sz val="12"/>
      <color rgb="FF548DD4"/>
      <name val="Calibri"/>
      <family val="2"/>
    </font>
    <font>
      <sz val="10"/>
      <color rgb="FF000000"/>
      <name val="Calibri"/>
      <family val="2"/>
    </font>
    <font>
      <b/>
      <sz val="10"/>
      <color theme="1"/>
      <name val="Calibri"/>
      <family val="2"/>
    </font>
    <font>
      <b/>
      <sz val="11"/>
      <color rgb="FF548DD4"/>
      <name val="Calibri"/>
      <family val="2"/>
    </font>
    <font>
      <b/>
      <sz val="11"/>
      <color theme="0"/>
      <name val="Calibri"/>
      <family val="2"/>
    </font>
    <font>
      <b/>
      <sz val="10"/>
      <color rgb="FFFF0000"/>
      <name val="Calibri"/>
      <family val="2"/>
    </font>
    <font>
      <b/>
      <sz val="10"/>
      <color theme="0"/>
      <name val="Calibri"/>
      <family val="2"/>
    </font>
    <font>
      <b/>
      <sz val="12"/>
      <name val="Calibri"/>
      <family val="2"/>
    </font>
    <font>
      <b/>
      <sz val="12"/>
      <color theme="0"/>
      <name val="Calibri"/>
      <family val="2"/>
      <scheme val="minor"/>
    </font>
    <font>
      <sz val="12"/>
      <color rgb="FF000000"/>
      <name val="Bookman Old Style"/>
      <family val="1"/>
    </font>
    <font>
      <sz val="12"/>
      <color theme="1"/>
      <name val="Calibri"/>
      <family val="2"/>
      <scheme val="minor"/>
    </font>
    <font>
      <sz val="12"/>
      <color rgb="FF000000"/>
      <name val="Arial"/>
      <family val="2"/>
    </font>
    <font>
      <b/>
      <u/>
      <sz val="11"/>
      <color rgb="FF548DD4"/>
      <name val="Calibri"/>
      <family val="2"/>
    </font>
    <font>
      <sz val="12"/>
      <name val="Calibri"/>
      <family val="2"/>
    </font>
    <font>
      <i/>
      <sz val="12"/>
      <name val="Calibri"/>
      <family val="2"/>
    </font>
    <font>
      <strike/>
      <sz val="12"/>
      <name val="Calibri"/>
      <family val="2"/>
    </font>
    <font>
      <i/>
      <sz val="12"/>
      <name val="Arial"/>
      <family val="2"/>
    </font>
    <font>
      <sz val="11"/>
      <color theme="1"/>
      <name val="Calibri"/>
      <scheme val="minor"/>
    </font>
    <font>
      <b/>
      <i/>
      <sz val="10"/>
      <color theme="0"/>
      <name val="Calibri"/>
      <family val="2"/>
    </font>
    <font>
      <b/>
      <i/>
      <sz val="10"/>
      <color rgb="FFFF0000"/>
      <name val="Calibri"/>
      <family val="2"/>
    </font>
    <font>
      <sz val="10"/>
      <color rgb="FFFFFFFF"/>
      <name val="Calibri"/>
      <family val="2"/>
    </font>
    <font>
      <b/>
      <sz val="10"/>
      <color rgb="FF8496B0"/>
      <name val="Calibri"/>
      <family val="2"/>
    </font>
    <font>
      <sz val="10"/>
      <name val="Calibri"/>
      <family val="2"/>
    </font>
    <font>
      <b/>
      <sz val="10"/>
      <color rgb="FF538DD5"/>
      <name val="Calibri"/>
      <family val="2"/>
    </font>
    <font>
      <b/>
      <sz val="10"/>
      <color rgb="FF8EAADB"/>
      <name val="Calibri"/>
      <family val="2"/>
    </font>
    <font>
      <u/>
      <sz val="10"/>
      <color theme="1"/>
      <name val="Calibri"/>
      <family val="2"/>
    </font>
    <font>
      <b/>
      <sz val="16"/>
      <color rgb="FF8EAADB"/>
      <name val="Calibri"/>
      <family val="2"/>
    </font>
    <font>
      <b/>
      <sz val="11"/>
      <color theme="0"/>
      <name val="Calibri"/>
      <family val="2"/>
      <scheme val="minor"/>
    </font>
    <font>
      <b/>
      <sz val="22"/>
      <color theme="0"/>
      <name val="Calibri"/>
      <family val="2"/>
      <scheme val="minor"/>
    </font>
    <font>
      <b/>
      <sz val="22"/>
      <color theme="1"/>
      <name val="Calibri"/>
      <family val="2"/>
      <scheme val="minor"/>
    </font>
    <font>
      <sz val="8"/>
      <name val="Calibri"/>
      <scheme val="minor"/>
    </font>
    <font>
      <sz val="11"/>
      <color rgb="FFFFFFFF"/>
      <name val="Calibri"/>
      <family val="2"/>
    </font>
    <font>
      <sz val="11"/>
      <color theme="0"/>
      <name val="Calibri"/>
      <family val="2"/>
    </font>
    <font>
      <b/>
      <sz val="11"/>
      <name val="Calibri"/>
      <family val="2"/>
    </font>
    <font>
      <strike/>
      <sz val="11"/>
      <name val="Calibri"/>
      <family val="2"/>
    </font>
    <font>
      <i/>
      <sz val="11"/>
      <name val="Calibri"/>
      <family val="2"/>
    </font>
    <font>
      <sz val="16"/>
      <color theme="1"/>
      <name val="Calibri"/>
      <family val="2"/>
    </font>
    <font>
      <sz val="16"/>
      <name val="Calibri"/>
      <family val="2"/>
    </font>
    <font>
      <b/>
      <sz val="26"/>
      <color theme="0"/>
      <name val="Calibri"/>
      <family val="2"/>
    </font>
  </fonts>
  <fills count="14">
    <fill>
      <patternFill patternType="none"/>
    </fill>
    <fill>
      <patternFill patternType="gray125"/>
    </fill>
    <fill>
      <patternFill patternType="solid">
        <fgColor theme="0"/>
        <bgColor theme="0"/>
      </patternFill>
    </fill>
    <fill>
      <patternFill patternType="solid">
        <fgColor rgb="FFFF0000"/>
        <bgColor rgb="FFFF0000"/>
      </patternFill>
    </fill>
    <fill>
      <patternFill patternType="solid">
        <fgColor rgb="FFD8D8D8"/>
        <bgColor rgb="FFD8D8D8"/>
      </patternFill>
    </fill>
    <fill>
      <patternFill patternType="solid">
        <fgColor rgb="FF00B050"/>
        <bgColor rgb="FF00B050"/>
      </patternFill>
    </fill>
    <fill>
      <patternFill patternType="solid">
        <fgColor rgb="FF366092"/>
        <bgColor rgb="FF366092"/>
      </patternFill>
    </fill>
    <fill>
      <patternFill patternType="solid">
        <fgColor rgb="FFC4BD97"/>
        <bgColor rgb="FFC4BD97"/>
      </patternFill>
    </fill>
    <fill>
      <patternFill patternType="solid">
        <fgColor rgb="FFDBDBDB"/>
        <bgColor rgb="FFDBDBDB"/>
      </patternFill>
    </fill>
    <fill>
      <patternFill patternType="solid">
        <fgColor rgb="FFD9D9D9"/>
        <bgColor indexed="64"/>
      </patternFill>
    </fill>
    <fill>
      <patternFill patternType="solid">
        <fgColor theme="1"/>
        <bgColor indexed="64"/>
      </patternFill>
    </fill>
    <fill>
      <patternFill patternType="solid">
        <fgColor theme="1"/>
        <bgColor theme="1"/>
      </patternFill>
    </fill>
    <fill>
      <patternFill patternType="solid">
        <fgColor rgb="FFFF0000"/>
        <bgColor indexed="64"/>
      </patternFill>
    </fill>
    <fill>
      <patternFill patternType="solid">
        <fgColor rgb="FF7030A0"/>
        <bgColor rgb="FF7030A0"/>
      </patternFill>
    </fill>
  </fills>
  <borders count="3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medium">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theme="3" tint="0.39994506668294322"/>
      </left>
      <right style="thin">
        <color theme="3" tint="0.39994506668294322"/>
      </right>
      <top/>
      <bottom/>
      <diagonal/>
    </border>
    <border>
      <left style="thin">
        <color theme="3" tint="0.39994506668294322"/>
      </left>
      <right/>
      <top/>
      <bottom/>
      <diagonal/>
    </border>
    <border>
      <left/>
      <right/>
      <top/>
      <bottom style="thin">
        <color rgb="FF538DD5"/>
      </bottom>
      <diagonal/>
    </border>
    <border>
      <left style="thin">
        <color theme="4"/>
      </left>
      <right style="thin">
        <color theme="4"/>
      </right>
      <top/>
      <bottom style="medium">
        <color rgb="FF000000"/>
      </bottom>
      <diagonal/>
    </border>
    <border>
      <left style="thin">
        <color theme="4"/>
      </left>
      <right/>
      <top/>
      <bottom style="medium">
        <color rgb="FF000000"/>
      </bottom>
      <diagonal/>
    </border>
    <border>
      <left style="thin">
        <color theme="4"/>
      </left>
      <right style="thin">
        <color theme="4"/>
      </right>
      <top style="thin">
        <color theme="4"/>
      </top>
      <bottom style="medium">
        <color rgb="FF000000"/>
      </bottom>
      <diagonal/>
    </border>
    <border>
      <left style="thin">
        <color theme="4"/>
      </left>
      <right/>
      <top style="thin">
        <color theme="4"/>
      </top>
      <bottom style="medium">
        <color rgb="FF000000"/>
      </bottom>
      <diagonal/>
    </border>
    <border>
      <left style="thin">
        <color theme="4"/>
      </left>
      <right style="thin">
        <color rgb="FF000000"/>
      </right>
      <top style="thin">
        <color theme="4"/>
      </top>
      <bottom style="medium">
        <color rgb="FF000000"/>
      </bottom>
      <diagonal/>
    </border>
    <border>
      <left style="thin">
        <color rgb="FF000000"/>
      </left>
      <right/>
      <top/>
      <bottom style="thin">
        <color rgb="FF000000"/>
      </bottom>
      <diagonal/>
    </border>
    <border>
      <left style="thin">
        <color theme="3" tint="0.39994506668294322"/>
      </left>
      <right/>
      <top/>
      <bottom style="thin">
        <color indexed="64"/>
      </bottom>
      <diagonal/>
    </border>
    <border>
      <left/>
      <right/>
      <top/>
      <bottom style="thin">
        <color indexed="64"/>
      </bottom>
      <diagonal/>
    </border>
    <border>
      <left/>
      <right/>
      <top/>
      <bottom style="thin">
        <color rgb="FF000000"/>
      </bottom>
      <diagonal/>
    </border>
    <border>
      <left style="thin">
        <color indexed="64"/>
      </left>
      <right style="thin">
        <color indexed="64"/>
      </right>
      <top style="thin">
        <color indexed="64"/>
      </top>
      <bottom/>
      <diagonal/>
    </border>
    <border>
      <left/>
      <right/>
      <top style="thin">
        <color rgb="FF000000"/>
      </top>
      <bottom/>
      <diagonal/>
    </border>
  </borders>
  <cellStyleXfs count="5">
    <xf numFmtId="0" fontId="0" fillId="0" borderId="0"/>
    <xf numFmtId="0" fontId="1" fillId="0" borderId="1"/>
    <xf numFmtId="43" fontId="1" fillId="0" borderId="1" applyFont="0" applyFill="0" applyBorder="0" applyAlignment="0" applyProtection="0"/>
    <xf numFmtId="0" fontId="1" fillId="0" borderId="1"/>
    <xf numFmtId="0" fontId="25" fillId="0" borderId="1"/>
  </cellStyleXfs>
  <cellXfs count="202">
    <xf numFmtId="0" fontId="0" fillId="0" borderId="0" xfId="0" applyFont="1" applyAlignment="1"/>
    <xf numFmtId="0" fontId="2" fillId="0" borderId="2" xfId="0" applyFont="1" applyBorder="1"/>
    <xf numFmtId="0" fontId="2" fillId="0" borderId="0" xfId="0" applyFont="1"/>
    <xf numFmtId="0" fontId="2" fillId="0" borderId="2" xfId="0" applyFont="1" applyBorder="1" applyAlignment="1">
      <alignment wrapText="1"/>
    </xf>
    <xf numFmtId="0" fontId="2" fillId="0" borderId="0" xfId="0" applyFont="1" applyAlignment="1">
      <alignment wrapText="1"/>
    </xf>
    <xf numFmtId="0" fontId="5" fillId="0" borderId="0" xfId="0" applyFont="1"/>
    <xf numFmtId="0" fontId="2" fillId="0" borderId="8" xfId="0" applyFont="1" applyBorder="1" applyAlignment="1">
      <alignment wrapText="1"/>
    </xf>
    <xf numFmtId="49" fontId="5" fillId="0" borderId="0" xfId="0" applyNumberFormat="1" applyFont="1"/>
    <xf numFmtId="0" fontId="5" fillId="0" borderId="0" xfId="0" applyFont="1" applyAlignment="1">
      <alignment wrapText="1"/>
    </xf>
    <xf numFmtId="49" fontId="2" fillId="0" borderId="0" xfId="0" applyNumberFormat="1" applyFont="1"/>
    <xf numFmtId="0" fontId="12" fillId="6"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13" xfId="0" applyFont="1" applyFill="1" applyBorder="1" applyAlignment="1">
      <alignment wrapText="1"/>
    </xf>
    <xf numFmtId="165" fontId="12" fillId="5" borderId="2" xfId="0" applyNumberFormat="1" applyFont="1" applyFill="1" applyBorder="1"/>
    <xf numFmtId="0" fontId="12" fillId="7" borderId="2" xfId="0" applyFont="1" applyFill="1" applyBorder="1" applyAlignment="1">
      <alignment wrapText="1"/>
    </xf>
    <xf numFmtId="0" fontId="12" fillId="7" borderId="17" xfId="0" applyFont="1" applyFill="1" applyBorder="1" applyAlignment="1">
      <alignment wrapText="1"/>
    </xf>
    <xf numFmtId="49" fontId="9" fillId="8" borderId="11" xfId="0" applyNumberFormat="1" applyFont="1" applyFill="1" applyBorder="1" applyAlignment="1">
      <alignment vertical="center" wrapText="1"/>
    </xf>
    <xf numFmtId="49" fontId="2" fillId="0" borderId="0" xfId="0" applyNumberFormat="1" applyFont="1" applyAlignment="1">
      <alignment wrapText="1"/>
    </xf>
    <xf numFmtId="0" fontId="2" fillId="0" borderId="0" xfId="0" applyFont="1"/>
    <xf numFmtId="0" fontId="2" fillId="9" borderId="0" xfId="0" applyFont="1" applyFill="1" applyAlignment="1">
      <alignment vertical="center"/>
    </xf>
    <xf numFmtId="49" fontId="5" fillId="9" borderId="0" xfId="0" applyNumberFormat="1" applyFont="1" applyFill="1"/>
    <xf numFmtId="49" fontId="2" fillId="9" borderId="0" xfId="0" applyNumberFormat="1" applyFont="1" applyFill="1"/>
    <xf numFmtId="0" fontId="2" fillId="9" borderId="0" xfId="0" applyFont="1" applyFill="1"/>
    <xf numFmtId="0" fontId="0" fillId="9" borderId="0" xfId="0" applyFont="1" applyFill="1" applyAlignment="1">
      <alignment vertical="center"/>
    </xf>
    <xf numFmtId="0" fontId="0" fillId="9" borderId="0" xfId="0" applyFont="1" applyFill="1" applyAlignment="1"/>
    <xf numFmtId="49" fontId="15" fillId="9" borderId="18" xfId="0" applyNumberFormat="1" applyFont="1" applyFill="1" applyBorder="1" applyAlignment="1">
      <alignment horizontal="center" vertical="center"/>
    </xf>
    <xf numFmtId="0" fontId="17" fillId="9" borderId="18" xfId="0" applyFont="1" applyFill="1" applyBorder="1" applyAlignment="1">
      <alignment vertical="center" wrapText="1"/>
    </xf>
    <xf numFmtId="0" fontId="4" fillId="0" borderId="0" xfId="0" applyFont="1"/>
    <xf numFmtId="0" fontId="18" fillId="0" borderId="0" xfId="0" applyFont="1" applyAlignment="1"/>
    <xf numFmtId="0" fontId="17" fillId="0" borderId="10" xfId="0" applyFont="1" applyBorder="1" applyAlignment="1">
      <alignment wrapText="1"/>
    </xf>
    <xf numFmtId="5" fontId="17" fillId="0" borderId="10" xfId="0" applyNumberFormat="1" applyFont="1" applyBorder="1" applyAlignment="1">
      <alignment horizontal="right" wrapText="1"/>
    </xf>
    <xf numFmtId="4" fontId="17" fillId="0" borderId="10" xfId="0" applyNumberFormat="1" applyFont="1" applyBorder="1" applyAlignment="1">
      <alignment horizontal="right" wrapText="1"/>
    </xf>
    <xf numFmtId="0" fontId="17" fillId="0" borderId="10" xfId="0" applyFont="1" applyBorder="1" applyAlignment="1">
      <alignment horizontal="left" wrapText="1"/>
    </xf>
    <xf numFmtId="0" fontId="19" fillId="0" borderId="0" xfId="0" applyFont="1"/>
    <xf numFmtId="0" fontId="17" fillId="0" borderId="10" xfId="0" applyFont="1" applyBorder="1"/>
    <xf numFmtId="0" fontId="17" fillId="9" borderId="18" xfId="0" applyFont="1" applyFill="1" applyBorder="1" applyAlignment="1">
      <alignment vertical="center"/>
    </xf>
    <xf numFmtId="49" fontId="8" fillId="9" borderId="18" xfId="0" applyNumberFormat="1" applyFont="1" applyFill="1" applyBorder="1" applyAlignment="1">
      <alignment horizontal="center" vertical="center"/>
    </xf>
    <xf numFmtId="0" fontId="0" fillId="0" borderId="0" xfId="0" applyFont="1" applyFill="1" applyAlignment="1"/>
    <xf numFmtId="0" fontId="5" fillId="0" borderId="0" xfId="0" applyFont="1" applyFill="1"/>
    <xf numFmtId="0" fontId="2" fillId="0" borderId="0" xfId="0" applyFont="1" applyFill="1"/>
    <xf numFmtId="0" fontId="0" fillId="0" borderId="1" xfId="0" applyFont="1" applyBorder="1" applyAlignment="1"/>
    <xf numFmtId="0" fontId="0" fillId="0" borderId="1" xfId="0" applyFont="1" applyFill="1" applyBorder="1" applyAlignment="1"/>
    <xf numFmtId="0" fontId="16" fillId="10" borderId="19" xfId="0" applyFont="1" applyFill="1" applyBorder="1" applyAlignment="1">
      <alignment horizontal="center" vertical="center" wrapText="1"/>
    </xf>
    <xf numFmtId="0" fontId="16" fillId="10" borderId="20" xfId="0" applyFont="1" applyFill="1" applyBorder="1" applyAlignment="1">
      <alignment horizontal="center" vertical="center" wrapText="1"/>
    </xf>
    <xf numFmtId="0" fontId="0" fillId="0" borderId="1" xfId="0" applyFont="1" applyFill="1" applyBorder="1" applyAlignment="1">
      <alignment vertical="center"/>
    </xf>
    <xf numFmtId="0" fontId="11" fillId="9" borderId="18"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21" fillId="0" borderId="18" xfId="0" applyFont="1" applyFill="1" applyBorder="1" applyAlignment="1">
      <alignment horizontal="center" vertical="center" wrapText="1"/>
    </xf>
    <xf numFmtId="2" fontId="21" fillId="0" borderId="18" xfId="0" applyNumberFormat="1" applyFont="1" applyFill="1" applyBorder="1" applyAlignment="1">
      <alignment horizontal="center" vertical="center" wrapText="1"/>
    </xf>
    <xf numFmtId="0" fontId="21" fillId="0" borderId="18" xfId="0" applyFont="1" applyFill="1" applyBorder="1" applyAlignment="1">
      <alignment horizontal="center" vertical="center" wrapText="1" shrinkToFit="1"/>
    </xf>
    <xf numFmtId="166" fontId="21" fillId="0" borderId="18" xfId="0" applyNumberFormat="1" applyFont="1" applyFill="1" applyBorder="1" applyAlignment="1">
      <alignment horizontal="center" vertical="center" wrapText="1"/>
    </xf>
    <xf numFmtId="9" fontId="21" fillId="0" borderId="18" xfId="0" applyNumberFormat="1" applyFont="1" applyFill="1" applyBorder="1" applyAlignment="1">
      <alignment horizontal="center" vertical="center" wrapText="1"/>
    </xf>
    <xf numFmtId="165" fontId="21" fillId="0" borderId="18" xfId="0" applyNumberFormat="1" applyFont="1" applyFill="1" applyBorder="1" applyAlignment="1">
      <alignment horizontal="center" vertical="center" wrapText="1"/>
    </xf>
    <xf numFmtId="4" fontId="21" fillId="0" borderId="18" xfId="0" applyNumberFormat="1" applyFont="1" applyFill="1" applyBorder="1" applyAlignment="1">
      <alignment horizontal="center" vertical="center" wrapText="1"/>
    </xf>
    <xf numFmtId="3" fontId="21" fillId="0" borderId="18" xfId="0" applyNumberFormat="1" applyFont="1" applyFill="1" applyBorder="1" applyAlignment="1">
      <alignment horizontal="center" vertical="center" wrapText="1"/>
    </xf>
    <xf numFmtId="10" fontId="21" fillId="0" borderId="18" xfId="0" applyNumberFormat="1" applyFont="1" applyFill="1" applyBorder="1" applyAlignment="1">
      <alignment horizontal="center" vertical="center" wrapText="1"/>
    </xf>
    <xf numFmtId="49" fontId="21" fillId="0" borderId="18" xfId="0" applyNumberFormat="1" applyFont="1" applyFill="1" applyBorder="1" applyAlignment="1">
      <alignment horizontal="center" vertical="center" wrapText="1"/>
    </xf>
    <xf numFmtId="168" fontId="21" fillId="0" borderId="18" xfId="0" applyNumberFormat="1" applyFont="1" applyFill="1" applyBorder="1" applyAlignment="1">
      <alignment horizontal="center" vertical="center" wrapText="1"/>
    </xf>
    <xf numFmtId="164" fontId="21" fillId="0" borderId="18" xfId="0" applyNumberFormat="1" applyFont="1" applyFill="1" applyBorder="1" applyAlignment="1">
      <alignment horizontal="center" vertical="center" wrapText="1"/>
    </xf>
    <xf numFmtId="49" fontId="21" fillId="0" borderId="18" xfId="0" applyNumberFormat="1" applyFont="1" applyFill="1" applyBorder="1" applyAlignment="1">
      <alignment horizontal="center" vertical="center" wrapText="1" readingOrder="1"/>
    </xf>
    <xf numFmtId="1" fontId="21" fillId="0" borderId="18" xfId="0" applyNumberFormat="1" applyFont="1" applyFill="1" applyBorder="1" applyAlignment="1">
      <alignment horizontal="center" vertical="center" wrapText="1"/>
    </xf>
    <xf numFmtId="167" fontId="21" fillId="0" borderId="18" xfId="0" applyNumberFormat="1" applyFont="1" applyFill="1" applyBorder="1" applyAlignment="1">
      <alignment horizontal="center" vertical="center" wrapText="1"/>
    </xf>
    <xf numFmtId="0" fontId="22" fillId="0" borderId="18" xfId="0" applyFont="1" applyFill="1" applyBorder="1" applyAlignment="1">
      <alignment horizontal="center" vertical="center" wrapText="1"/>
    </xf>
    <xf numFmtId="44" fontId="21" fillId="0" borderId="18" xfId="0" applyNumberFormat="1" applyFont="1" applyFill="1" applyBorder="1" applyAlignment="1">
      <alignment horizontal="right" vertical="center"/>
    </xf>
    <xf numFmtId="44" fontId="15" fillId="0" borderId="18" xfId="0" applyNumberFormat="1" applyFont="1" applyFill="1" applyBorder="1" applyAlignment="1">
      <alignment horizontal="right" vertical="center"/>
    </xf>
    <xf numFmtId="44" fontId="21" fillId="0" borderId="18" xfId="0" applyNumberFormat="1" applyFont="1" applyFill="1" applyBorder="1" applyAlignment="1">
      <alignment horizontal="right" vertical="center" wrapText="1"/>
    </xf>
    <xf numFmtId="44" fontId="15" fillId="0" borderId="18" xfId="0" applyNumberFormat="1" applyFont="1" applyFill="1" applyBorder="1" applyAlignment="1">
      <alignment horizontal="right" vertical="center" wrapText="1"/>
    </xf>
    <xf numFmtId="44" fontId="23" fillId="0" borderId="18" xfId="0" applyNumberFormat="1" applyFont="1" applyFill="1" applyBorder="1" applyAlignment="1">
      <alignment horizontal="right" vertical="center"/>
    </xf>
    <xf numFmtId="0" fontId="21" fillId="0" borderId="18" xfId="0" applyFont="1" applyFill="1" applyBorder="1" applyAlignment="1">
      <alignment horizontal="left" vertical="center" wrapText="1"/>
    </xf>
    <xf numFmtId="0" fontId="24" fillId="0" borderId="18" xfId="0" applyFont="1" applyFill="1" applyBorder="1" applyAlignment="1">
      <alignment horizontal="left" vertical="center" wrapText="1"/>
    </xf>
    <xf numFmtId="165" fontId="15" fillId="0" borderId="18" xfId="0" applyNumberFormat="1" applyFont="1" applyFill="1" applyBorder="1" applyAlignment="1">
      <alignment horizontal="left" vertical="center" wrapText="1"/>
    </xf>
    <xf numFmtId="165" fontId="21" fillId="0" borderId="18" xfId="0" applyNumberFormat="1" applyFont="1" applyFill="1" applyBorder="1" applyAlignment="1">
      <alignment horizontal="left" vertical="center" wrapText="1"/>
    </xf>
    <xf numFmtId="0" fontId="15" fillId="0" borderId="18" xfId="0" applyFont="1" applyFill="1" applyBorder="1" applyAlignment="1">
      <alignment horizontal="left" vertical="center" wrapText="1"/>
    </xf>
    <xf numFmtId="49" fontId="21" fillId="0" borderId="18" xfId="0" applyNumberFormat="1" applyFont="1" applyFill="1" applyBorder="1" applyAlignment="1">
      <alignment horizontal="left" vertical="center" wrapText="1"/>
    </xf>
    <xf numFmtId="0" fontId="4" fillId="9" borderId="18" xfId="0" applyFont="1" applyFill="1" applyBorder="1" applyAlignment="1">
      <alignment vertical="center" wrapText="1"/>
    </xf>
    <xf numFmtId="0" fontId="0" fillId="0" borderId="1" xfId="4" applyFont="1"/>
    <xf numFmtId="0" fontId="28" fillId="11" borderId="22" xfId="4" applyFont="1" applyFill="1" applyBorder="1" applyAlignment="1">
      <alignment horizontal="center" vertical="center" wrapText="1"/>
    </xf>
    <xf numFmtId="0" fontId="28" fillId="11" borderId="23" xfId="4" applyFont="1" applyFill="1" applyBorder="1" applyAlignment="1">
      <alignment horizontal="center" vertical="center" wrapText="1"/>
    </xf>
    <xf numFmtId="0" fontId="28" fillId="11" borderId="24" xfId="4" applyFont="1" applyFill="1" applyBorder="1" applyAlignment="1">
      <alignment horizontal="center" vertical="center" wrapText="1"/>
    </xf>
    <xf numFmtId="0" fontId="28" fillId="11" borderId="25" xfId="4" applyFont="1" applyFill="1" applyBorder="1" applyAlignment="1">
      <alignment horizontal="center" vertical="center" wrapText="1"/>
    </xf>
    <xf numFmtId="0" fontId="28" fillId="11" borderId="26" xfId="4" applyFont="1" applyFill="1" applyBorder="1" applyAlignment="1">
      <alignment horizontal="center" vertical="center" wrapText="1"/>
    </xf>
    <xf numFmtId="49" fontId="30" fillId="0" borderId="13" xfId="4" applyNumberFormat="1" applyFont="1" applyBorder="1" applyAlignment="1">
      <alignment horizontal="center" vertical="center" wrapText="1"/>
    </xf>
    <xf numFmtId="49" fontId="32" fillId="0" borderId="13" xfId="4" applyNumberFormat="1" applyFont="1" applyBorder="1" applyAlignment="1">
      <alignment horizontal="center" vertical="center" wrapText="1"/>
    </xf>
    <xf numFmtId="49" fontId="32" fillId="0" borderId="27" xfId="4" applyNumberFormat="1" applyFont="1" applyBorder="1" applyAlignment="1">
      <alignment horizontal="center" vertical="center" wrapText="1"/>
    </xf>
    <xf numFmtId="49" fontId="30" fillId="0" borderId="2" xfId="4" applyNumberFormat="1" applyFont="1" applyBorder="1" applyAlignment="1">
      <alignment horizontal="center" vertical="center"/>
    </xf>
    <xf numFmtId="49" fontId="32" fillId="0" borderId="2" xfId="4" applyNumberFormat="1" applyFont="1" applyBorder="1" applyAlignment="1">
      <alignment horizontal="center" vertical="center"/>
    </xf>
    <xf numFmtId="170" fontId="32" fillId="0" borderId="2" xfId="4" applyNumberFormat="1" applyFont="1" applyBorder="1" applyAlignment="1">
      <alignment horizontal="center" vertical="center"/>
    </xf>
    <xf numFmtId="0" fontId="7" fillId="0" borderId="2" xfId="4" applyFont="1" applyBorder="1" applyAlignment="1">
      <alignment horizontal="center" vertical="center" wrapText="1"/>
    </xf>
    <xf numFmtId="49" fontId="31" fillId="0" borderId="2" xfId="4" applyNumberFormat="1" applyFont="1" applyBorder="1" applyAlignment="1">
      <alignment horizontal="center" vertical="center"/>
    </xf>
    <xf numFmtId="4" fontId="7" fillId="0" borderId="2" xfId="4" applyNumberFormat="1" applyFont="1" applyBorder="1" applyAlignment="1">
      <alignment horizontal="right" vertical="center" wrapText="1"/>
    </xf>
    <xf numFmtId="0" fontId="7" fillId="0" borderId="6" xfId="4" applyFont="1" applyBorder="1" applyAlignment="1">
      <alignment horizontal="center" vertical="center" wrapText="1"/>
    </xf>
    <xf numFmtId="0" fontId="7" fillId="0" borderId="7" xfId="4" applyFont="1" applyBorder="1" applyAlignment="1">
      <alignment horizontal="center" vertical="center" wrapText="1"/>
    </xf>
    <xf numFmtId="4" fontId="7" fillId="0" borderId="2" xfId="4" applyNumberFormat="1" applyFont="1" applyBorder="1" applyAlignment="1">
      <alignment horizontal="center" vertical="center" wrapText="1"/>
    </xf>
    <xf numFmtId="4" fontId="7" fillId="0" borderId="6" xfId="4" applyNumberFormat="1" applyFont="1" applyBorder="1" applyAlignment="1">
      <alignment horizontal="center" vertical="center" wrapText="1"/>
    </xf>
    <xf numFmtId="49" fontId="32" fillId="0" borderId="17" xfId="4" applyNumberFormat="1" applyFont="1" applyBorder="1" applyAlignment="1">
      <alignment horizontal="center" vertical="center" wrapText="1"/>
    </xf>
    <xf numFmtId="49" fontId="32" fillId="0" borderId="16" xfId="4" applyNumberFormat="1" applyFont="1" applyBorder="1" applyAlignment="1">
      <alignment horizontal="center" vertical="center" wrapText="1"/>
    </xf>
    <xf numFmtId="0" fontId="7" fillId="0" borderId="14" xfId="4" applyFont="1" applyBorder="1" applyAlignment="1">
      <alignment horizontal="center" vertical="center" wrapText="1"/>
    </xf>
    <xf numFmtId="4" fontId="7" fillId="0" borderId="6" xfId="4" applyNumberFormat="1" applyFont="1" applyBorder="1" applyAlignment="1">
      <alignment horizontal="right" vertical="center" wrapText="1"/>
    </xf>
    <xf numFmtId="4" fontId="7" fillId="0" borderId="13" xfId="4" applyNumberFormat="1" applyFont="1" applyBorder="1" applyAlignment="1">
      <alignment horizontal="center" vertical="center" wrapText="1"/>
    </xf>
    <xf numFmtId="0" fontId="2" fillId="0" borderId="1" xfId="4" applyFont="1"/>
    <xf numFmtId="49" fontId="30" fillId="0" borderId="17" xfId="4" applyNumberFormat="1" applyFont="1" applyBorder="1" applyAlignment="1">
      <alignment horizontal="center" vertical="center" wrapText="1"/>
    </xf>
    <xf numFmtId="4" fontId="7" fillId="0" borderId="6" xfId="4" applyNumberFormat="1" applyFont="1" applyBorder="1" applyAlignment="1">
      <alignment horizontal="right" vertical="center"/>
    </xf>
    <xf numFmtId="0" fontId="2" fillId="0" borderId="1" xfId="4" applyFont="1" applyAlignment="1">
      <alignment wrapText="1"/>
    </xf>
    <xf numFmtId="49" fontId="34" fillId="0" borderId="13" xfId="4" applyNumberFormat="1" applyFont="1" applyBorder="1" applyAlignment="1">
      <alignment horizontal="center" vertical="center" wrapText="1"/>
    </xf>
    <xf numFmtId="0" fontId="35" fillId="1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0" fillId="0" borderId="29" xfId="0" applyFont="1" applyFill="1" applyBorder="1" applyAlignment="1"/>
    <xf numFmtId="0" fontId="37" fillId="0" borderId="29" xfId="0" applyFont="1" applyFill="1" applyBorder="1" applyAlignment="1">
      <alignment vertical="center"/>
    </xf>
    <xf numFmtId="49" fontId="5" fillId="0" borderId="0" xfId="0" applyNumberFormat="1" applyFont="1" applyFill="1"/>
    <xf numFmtId="0" fontId="2" fillId="0" borderId="0" xfId="0" applyFont="1" applyFill="1" applyAlignment="1">
      <alignment vertical="center"/>
    </xf>
    <xf numFmtId="49" fontId="2" fillId="0" borderId="0" xfId="0" applyNumberFormat="1" applyFont="1" applyFill="1"/>
    <xf numFmtId="0" fontId="0" fillId="0" borderId="0" xfId="0" applyFont="1" applyFill="1" applyAlignment="1">
      <alignment vertical="center"/>
    </xf>
    <xf numFmtId="0" fontId="39" fillId="13" borderId="2" xfId="0" applyFont="1" applyFill="1" applyBorder="1" applyAlignment="1">
      <alignment vertical="center"/>
    </xf>
    <xf numFmtId="0" fontId="2" fillId="0" borderId="18" xfId="0" applyFont="1" applyBorder="1" applyAlignment="1">
      <alignment horizontal="center" vertical="center" wrapText="1"/>
    </xf>
    <xf numFmtId="0" fontId="40" fillId="5" borderId="2" xfId="0" applyFont="1" applyFill="1" applyBorder="1" applyAlignment="1">
      <alignment vertical="center"/>
    </xf>
    <xf numFmtId="0" fontId="39" fillId="5" borderId="2" xfId="0" applyFont="1" applyFill="1" applyBorder="1" applyAlignment="1">
      <alignment vertical="center"/>
    </xf>
    <xf numFmtId="0" fontId="40" fillId="13" borderId="2" xfId="0" applyFont="1" applyFill="1" applyBorder="1" applyAlignment="1">
      <alignment vertical="center"/>
    </xf>
    <xf numFmtId="0" fontId="12" fillId="5" borderId="1" xfId="0" applyFont="1" applyFill="1" applyBorder="1" applyAlignment="1">
      <alignment vertical="center"/>
    </xf>
    <xf numFmtId="49" fontId="12" fillId="10" borderId="18" xfId="0" applyNumberFormat="1" applyFont="1" applyFill="1" applyBorder="1" applyAlignment="1">
      <alignment horizontal="center" vertical="center"/>
    </xf>
    <xf numFmtId="0" fontId="6" fillId="9" borderId="18" xfId="0" applyFont="1" applyFill="1" applyBorder="1" applyAlignment="1">
      <alignment vertical="center" wrapText="1"/>
    </xf>
    <xf numFmtId="0" fontId="3" fillId="0" borderId="18" xfId="0" applyFont="1" applyFill="1" applyBorder="1" applyAlignment="1">
      <alignment horizontal="center" vertical="center" wrapText="1"/>
    </xf>
    <xf numFmtId="0" fontId="6" fillId="9" borderId="18" xfId="0" applyFont="1" applyFill="1" applyBorder="1" applyAlignment="1">
      <alignment vertical="center"/>
    </xf>
    <xf numFmtId="0" fontId="2" fillId="0" borderId="18" xfId="0"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6" fillId="0" borderId="18" xfId="0" applyFont="1" applyBorder="1" applyAlignment="1">
      <alignment horizontal="center" vertical="center" wrapText="1"/>
    </xf>
    <xf numFmtId="5" fontId="6" fillId="0" borderId="18" xfId="0" applyNumberFormat="1" applyFont="1" applyBorder="1" applyAlignment="1">
      <alignment horizontal="center" vertical="center" wrapText="1"/>
    </xf>
    <xf numFmtId="4" fontId="6" fillId="0" borderId="18" xfId="0" applyNumberFormat="1" applyFont="1" applyBorder="1" applyAlignment="1">
      <alignment horizontal="center" vertical="center" wrapText="1"/>
    </xf>
    <xf numFmtId="0" fontId="6" fillId="9" borderId="18" xfId="0" applyFont="1" applyFill="1" applyBorder="1" applyAlignment="1">
      <alignment horizontal="center" vertical="center" wrapText="1"/>
    </xf>
    <xf numFmtId="44" fontId="3" fillId="9" borderId="18" xfId="0" applyNumberFormat="1" applyFont="1" applyFill="1" applyBorder="1" applyAlignment="1">
      <alignment horizontal="right" vertical="center" wrapText="1"/>
    </xf>
    <xf numFmtId="0" fontId="3" fillId="9" borderId="18" xfId="0" applyFont="1" applyFill="1" applyBorder="1" applyAlignment="1">
      <alignment horizontal="center" vertical="center" wrapText="1"/>
    </xf>
    <xf numFmtId="44" fontId="3" fillId="9" borderId="18" xfId="0" applyNumberFormat="1" applyFont="1" applyFill="1" applyBorder="1" applyAlignment="1">
      <alignment horizontal="center" vertical="center" wrapText="1"/>
    </xf>
    <xf numFmtId="44" fontId="41" fillId="9" borderId="18" xfId="0" applyNumberFormat="1" applyFont="1" applyFill="1" applyBorder="1" applyAlignment="1">
      <alignment horizontal="center" vertical="center" wrapText="1"/>
    </xf>
    <xf numFmtId="44" fontId="42" fillId="9" borderId="18" xfId="0" applyNumberFormat="1" applyFont="1" applyFill="1" applyBorder="1" applyAlignment="1">
      <alignment horizontal="center" vertical="center" wrapText="1"/>
    </xf>
    <xf numFmtId="165" fontId="3" fillId="9" borderId="18" xfId="0" applyNumberFormat="1" applyFont="1" applyFill="1" applyBorder="1" applyAlignment="1">
      <alignment horizontal="center" vertical="center" wrapText="1"/>
    </xf>
    <xf numFmtId="0" fontId="43" fillId="9" borderId="18" xfId="0" applyFont="1" applyFill="1" applyBorder="1" applyAlignment="1">
      <alignment horizontal="center" vertical="center" wrapText="1"/>
    </xf>
    <xf numFmtId="2" fontId="3" fillId="9" borderId="18" xfId="0" applyNumberFormat="1" applyFont="1" applyFill="1" applyBorder="1" applyAlignment="1">
      <alignment horizontal="center" vertical="center" wrapText="1"/>
    </xf>
    <xf numFmtId="9" fontId="3" fillId="9" borderId="18" xfId="0" applyNumberFormat="1" applyFont="1" applyFill="1" applyBorder="1" applyAlignment="1">
      <alignment horizontal="center" vertical="center" wrapText="1"/>
    </xf>
    <xf numFmtId="49" fontId="3" fillId="9" borderId="18" xfId="0" applyNumberFormat="1" applyFont="1" applyFill="1" applyBorder="1" applyAlignment="1">
      <alignment horizontal="center" vertical="center" wrapText="1"/>
    </xf>
    <xf numFmtId="166" fontId="3" fillId="9" borderId="18" xfId="0" applyNumberFormat="1" applyFont="1" applyFill="1" applyBorder="1" applyAlignment="1">
      <alignment horizontal="center" vertical="center" wrapText="1"/>
    </xf>
    <xf numFmtId="1" fontId="3" fillId="9" borderId="18" xfId="0" applyNumberFormat="1" applyFont="1" applyFill="1" applyBorder="1" applyAlignment="1">
      <alignment horizontal="center" vertical="center" wrapText="1"/>
    </xf>
    <xf numFmtId="0" fontId="3" fillId="9" borderId="18" xfId="0" applyFont="1" applyFill="1" applyBorder="1" applyAlignment="1">
      <alignment horizontal="center" vertical="center" wrapText="1" shrinkToFit="1"/>
    </xf>
    <xf numFmtId="4" fontId="3" fillId="9" borderId="18" xfId="0" applyNumberFormat="1" applyFont="1" applyFill="1" applyBorder="1" applyAlignment="1">
      <alignment horizontal="center" vertical="center" wrapText="1"/>
    </xf>
    <xf numFmtId="3" fontId="3" fillId="9" borderId="18" xfId="0" applyNumberFormat="1" applyFont="1" applyFill="1" applyBorder="1" applyAlignment="1">
      <alignment horizontal="center" vertical="center" wrapText="1"/>
    </xf>
    <xf numFmtId="10" fontId="3" fillId="9" borderId="18" xfId="0" applyNumberFormat="1" applyFont="1" applyFill="1" applyBorder="1" applyAlignment="1">
      <alignment horizontal="center" vertical="center" wrapText="1"/>
    </xf>
    <xf numFmtId="168" fontId="3" fillId="9" borderId="18" xfId="0" applyNumberFormat="1" applyFont="1" applyFill="1" applyBorder="1" applyAlignment="1">
      <alignment horizontal="center" vertical="center" wrapText="1"/>
    </xf>
    <xf numFmtId="164" fontId="3" fillId="9" borderId="18" xfId="0" applyNumberFormat="1" applyFont="1" applyFill="1" applyBorder="1" applyAlignment="1">
      <alignment horizontal="center" vertical="center" wrapText="1"/>
    </xf>
    <xf numFmtId="49" fontId="3" fillId="9" borderId="18" xfId="0" applyNumberFormat="1" applyFont="1" applyFill="1" applyBorder="1" applyAlignment="1">
      <alignment horizontal="center" vertical="center" wrapText="1" readingOrder="1"/>
    </xf>
    <xf numFmtId="0" fontId="26" fillId="11" borderId="21" xfId="4" applyFont="1" applyFill="1" applyBorder="1" applyAlignment="1">
      <alignment horizontal="center" vertical="center" wrapText="1"/>
    </xf>
    <xf numFmtId="0" fontId="36" fillId="12" borderId="28" xfId="0" applyFont="1" applyFill="1" applyBorder="1" applyAlignment="1">
      <alignment horizontal="center" vertical="center" wrapText="1"/>
    </xf>
    <xf numFmtId="0" fontId="36" fillId="12" borderId="29" xfId="0" applyFont="1" applyFill="1" applyBorder="1" applyAlignment="1">
      <alignment horizontal="center" vertical="center" wrapText="1"/>
    </xf>
    <xf numFmtId="0" fontId="37" fillId="0" borderId="29" xfId="0" applyFont="1" applyFill="1" applyBorder="1" applyAlignment="1">
      <alignment horizontal="center" vertical="center"/>
    </xf>
    <xf numFmtId="0" fontId="36" fillId="10" borderId="0" xfId="0" applyFont="1" applyFill="1" applyAlignment="1">
      <alignment horizontal="center" vertical="center"/>
    </xf>
    <xf numFmtId="0" fontId="12" fillId="6" borderId="6" xfId="0" applyFont="1" applyFill="1" applyBorder="1" applyAlignment="1">
      <alignment horizontal="center" vertical="center" wrapText="1"/>
    </xf>
    <xf numFmtId="0" fontId="3" fillId="0" borderId="8" xfId="0" applyFont="1" applyBorder="1"/>
    <xf numFmtId="0" fontId="12" fillId="6" borderId="3" xfId="0" applyFont="1" applyFill="1" applyBorder="1" applyAlignment="1">
      <alignment horizontal="center" vertical="center" wrapText="1"/>
    </xf>
    <xf numFmtId="0" fontId="3" fillId="0" borderId="4" xfId="0" applyFont="1" applyBorder="1"/>
    <xf numFmtId="0" fontId="3" fillId="0" borderId="5" xfId="0" applyFont="1" applyBorder="1"/>
    <xf numFmtId="0" fontId="44" fillId="0" borderId="2" xfId="4" applyFont="1" applyBorder="1" applyAlignment="1">
      <alignment horizontal="center" vertical="center" wrapText="1"/>
    </xf>
    <xf numFmtId="169" fontId="44" fillId="0" borderId="2" xfId="4" applyNumberFormat="1" applyFont="1" applyBorder="1" applyAlignment="1">
      <alignment horizontal="center" vertical="center"/>
    </xf>
    <xf numFmtId="0" fontId="44" fillId="0" borderId="2" xfId="4" applyFont="1" applyBorder="1" applyAlignment="1">
      <alignment horizontal="center" vertical="center"/>
    </xf>
    <xf numFmtId="0" fontId="44" fillId="0" borderId="13" xfId="4" applyFont="1" applyBorder="1"/>
    <xf numFmtId="170" fontId="34" fillId="0" borderId="2" xfId="4" applyNumberFormat="1" applyFont="1" applyBorder="1" applyAlignment="1">
      <alignment horizontal="center" vertical="center"/>
    </xf>
    <xf numFmtId="49" fontId="34" fillId="0" borderId="2" xfId="4" applyNumberFormat="1" applyFont="1" applyBorder="1" applyAlignment="1">
      <alignment horizontal="center" vertical="center"/>
    </xf>
    <xf numFmtId="49" fontId="34" fillId="0" borderId="27" xfId="4" applyNumberFormat="1" applyFont="1" applyBorder="1" applyAlignment="1">
      <alignment horizontal="center" vertical="center" wrapText="1"/>
    </xf>
    <xf numFmtId="49" fontId="34" fillId="0" borderId="12" xfId="4" applyNumberFormat="1" applyFont="1" applyBorder="1" applyAlignment="1">
      <alignment horizontal="center" vertical="center" wrapText="1"/>
    </xf>
    <xf numFmtId="49" fontId="34" fillId="0" borderId="2" xfId="4" applyNumberFormat="1" applyFont="1" applyBorder="1" applyAlignment="1">
      <alignment horizontal="center" vertical="center" wrapText="1"/>
    </xf>
    <xf numFmtId="0" fontId="44" fillId="0" borderId="9" xfId="4" applyFont="1" applyBorder="1"/>
    <xf numFmtId="0" fontId="45" fillId="11" borderId="30" xfId="4" applyFont="1" applyFill="1" applyBorder="1" applyAlignment="1">
      <alignment wrapText="1"/>
    </xf>
    <xf numFmtId="0" fontId="45" fillId="11" borderId="30" xfId="4" applyFont="1" applyFill="1" applyBorder="1"/>
    <xf numFmtId="4" fontId="45" fillId="11" borderId="30" xfId="4" applyNumberFormat="1" applyFont="1" applyFill="1" applyBorder="1"/>
    <xf numFmtId="4" fontId="44" fillId="0" borderId="1" xfId="4" applyNumberFormat="1" applyFont="1" applyAlignment="1">
      <alignment horizontal="right" vertical="center" wrapText="1"/>
    </xf>
    <xf numFmtId="0" fontId="44" fillId="0" borderId="1" xfId="4" applyFont="1" applyAlignment="1">
      <alignment horizontal="center" vertical="center" wrapText="1"/>
    </xf>
    <xf numFmtId="169" fontId="44" fillId="0" borderId="1" xfId="4" applyNumberFormat="1" applyFont="1" applyAlignment="1">
      <alignment horizontal="center" vertical="center" wrapText="1"/>
    </xf>
    <xf numFmtId="4" fontId="44" fillId="0" borderId="1" xfId="4" applyNumberFormat="1" applyFont="1" applyAlignment="1">
      <alignment horizontal="center" vertical="center" wrapText="1"/>
    </xf>
    <xf numFmtId="4" fontId="44" fillId="0" borderId="1" xfId="4" applyNumberFormat="1" applyFont="1" applyAlignment="1">
      <alignment horizontal="center" vertical="center"/>
    </xf>
    <xf numFmtId="0" fontId="7" fillId="0" borderId="18" xfId="4" applyFont="1" applyBorder="1" applyAlignment="1">
      <alignment horizontal="center" vertical="center" wrapText="1"/>
    </xf>
    <xf numFmtId="49" fontId="10" fillId="0" borderId="18" xfId="4" applyNumberFormat="1" applyFont="1" applyBorder="1" applyAlignment="1">
      <alignment horizontal="center" vertical="center" wrapText="1"/>
    </xf>
    <xf numFmtId="4" fontId="7" fillId="0" borderId="18" xfId="4" applyNumberFormat="1" applyFont="1" applyBorder="1" applyAlignment="1">
      <alignment horizontal="center" vertical="center" wrapText="1"/>
    </xf>
    <xf numFmtId="169" fontId="7" fillId="0" borderId="18" xfId="4" applyNumberFormat="1" applyFont="1" applyBorder="1" applyAlignment="1">
      <alignment horizontal="center" vertical="center" wrapText="1"/>
    </xf>
    <xf numFmtId="4" fontId="7" fillId="0" borderId="18" xfId="4" applyNumberFormat="1" applyFont="1" applyBorder="1" applyAlignment="1">
      <alignment horizontal="right" vertical="center" wrapText="1"/>
    </xf>
    <xf numFmtId="4" fontId="7" fillId="0" borderId="18" xfId="4" applyNumberFormat="1" applyFont="1" applyBorder="1" applyAlignment="1">
      <alignment horizontal="right" vertical="center"/>
    </xf>
    <xf numFmtId="0" fontId="7" fillId="0" borderId="18" xfId="4" applyFont="1" applyBorder="1" applyAlignment="1">
      <alignment horizontal="right" vertical="center" wrapText="1"/>
    </xf>
    <xf numFmtId="170" fontId="32" fillId="0" borderId="18" xfId="4" applyNumberFormat="1" applyFont="1" applyBorder="1" applyAlignment="1">
      <alignment horizontal="center" vertical="center"/>
    </xf>
    <xf numFmtId="49" fontId="32" fillId="0" borderId="18" xfId="4" applyNumberFormat="1" applyFont="1" applyBorder="1" applyAlignment="1">
      <alignment horizontal="center" vertical="center"/>
    </xf>
    <xf numFmtId="49" fontId="32" fillId="0" borderId="18" xfId="4" applyNumberFormat="1" applyFont="1" applyBorder="1" applyAlignment="1">
      <alignment horizontal="center" vertical="center" wrapText="1"/>
    </xf>
    <xf numFmtId="49" fontId="30" fillId="0" borderId="18" xfId="4" applyNumberFormat="1" applyFont="1" applyBorder="1" applyAlignment="1">
      <alignment horizontal="center" vertical="center" wrapText="1"/>
    </xf>
    <xf numFmtId="49" fontId="31" fillId="0" borderId="18" xfId="4" applyNumberFormat="1" applyFont="1" applyBorder="1" applyAlignment="1">
      <alignment horizontal="center" vertical="center"/>
    </xf>
    <xf numFmtId="169" fontId="7" fillId="0" borderId="15" xfId="4" applyNumberFormat="1" applyFont="1" applyBorder="1" applyAlignment="1">
      <alignment horizontal="center" vertical="center" wrapText="1"/>
    </xf>
    <xf numFmtId="49" fontId="32" fillId="0" borderId="31" xfId="4" applyNumberFormat="1" applyFont="1" applyBorder="1" applyAlignment="1">
      <alignment horizontal="center" vertical="center" wrapText="1"/>
    </xf>
    <xf numFmtId="49" fontId="10" fillId="0" borderId="15" xfId="4" applyNumberFormat="1" applyFont="1" applyBorder="1" applyAlignment="1">
      <alignment horizontal="center" vertical="center" wrapText="1"/>
    </xf>
    <xf numFmtId="170" fontId="32" fillId="0" borderId="6" xfId="4" applyNumberFormat="1" applyFont="1" applyBorder="1" applyAlignment="1">
      <alignment horizontal="center" vertical="center"/>
    </xf>
    <xf numFmtId="49" fontId="32" fillId="0" borderId="6" xfId="4" applyNumberFormat="1" applyFont="1" applyBorder="1" applyAlignment="1">
      <alignment horizontal="center" vertical="center"/>
    </xf>
    <xf numFmtId="49" fontId="31" fillId="0" borderId="6" xfId="4" applyNumberFormat="1" applyFont="1" applyBorder="1" applyAlignment="1">
      <alignment horizontal="center" vertical="center"/>
    </xf>
    <xf numFmtId="14" fontId="7" fillId="0" borderId="6" xfId="4" applyNumberFormat="1" applyFont="1" applyBorder="1" applyAlignment="1">
      <alignment horizontal="center" vertical="center" wrapText="1"/>
    </xf>
    <xf numFmtId="49" fontId="7" fillId="0" borderId="6" xfId="4" applyNumberFormat="1" applyFont="1" applyBorder="1" applyAlignment="1">
      <alignment horizontal="center" vertical="center" wrapText="1"/>
    </xf>
    <xf numFmtId="0" fontId="7" fillId="0" borderId="15" xfId="4" applyFont="1" applyBorder="1" applyAlignment="1">
      <alignment horizontal="center" vertical="center" wrapText="1"/>
    </xf>
    <xf numFmtId="17" fontId="7" fillId="0" borderId="6" xfId="4" applyNumberFormat="1" applyFont="1" applyBorder="1" applyAlignment="1">
      <alignment horizontal="center" vertical="center" wrapText="1"/>
    </xf>
    <xf numFmtId="0" fontId="46" fillId="11" borderId="32" xfId="4" applyFont="1" applyFill="1" applyBorder="1" applyAlignment="1">
      <alignment vertical="center"/>
    </xf>
    <xf numFmtId="0" fontId="14" fillId="11" borderId="32" xfId="4" applyFont="1" applyFill="1" applyBorder="1" applyAlignment="1">
      <alignment horizontal="center" vertical="center"/>
    </xf>
  </cellXfs>
  <cellStyles count="5">
    <cellStyle name="Millares 2" xfId="2" xr:uid="{7A2C70BA-278E-4DC2-AF80-FE8F5B798AB8}"/>
    <cellStyle name="Normal" xfId="0" builtinId="0"/>
    <cellStyle name="Normal 2" xfId="3" xr:uid="{CB68967C-9692-432A-90E1-EBFD3A76164A}"/>
    <cellStyle name="Normal 3" xfId="1" xr:uid="{F835CAC3-C952-44C3-90D0-585C2CE2BF11}"/>
    <cellStyle name="Normal 4" xfId="4" xr:uid="{4118743C-EDEC-4BB7-AC29-EBDE328A6554}"/>
  </cellStyles>
  <dxfs count="3">
    <dxf>
      <fill>
        <patternFill patternType="solid">
          <fgColor rgb="FFB8CCE4"/>
          <bgColor rgb="FFB8CCE4"/>
        </patternFill>
      </fill>
    </dxf>
    <dxf>
      <fill>
        <patternFill patternType="solid">
          <fgColor rgb="FFFDE9D9"/>
          <bgColor rgb="FFFDE9D9"/>
        </patternFill>
      </fill>
    </dxf>
    <dxf>
      <fill>
        <patternFill patternType="solid">
          <fgColor theme="9"/>
          <bgColor theme="9"/>
        </patternFill>
      </fill>
    </dxf>
  </dxfs>
  <tableStyles count="1">
    <tableStyle name="Hoja6-style" pivot="0" count="3" xr9:uid="{00000000-0011-0000-FFFF-FFFF00000000}">
      <tableStyleElement type="headerRow" dxfId="2"/>
      <tableStyleElement type="firstRowStripe" dxfId="1"/>
      <tableStyleElement type="secondRowStripe" dxfId="0"/>
    </tableStyle>
  </tableStyles>
  <colors>
    <mruColors>
      <color rgb="FF538DD5"/>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88613</xdr:colOff>
      <xdr:row>0</xdr:row>
      <xdr:rowOff>76200</xdr:rowOff>
    </xdr:from>
    <xdr:ext cx="546387" cy="584200"/>
    <xdr:pic>
      <xdr:nvPicPr>
        <xdr:cNvPr id="2" name="image1.jpg">
          <a:extLst>
            <a:ext uri="{FF2B5EF4-FFF2-40B4-BE49-F238E27FC236}">
              <a16:creationId xmlns:a16="http://schemas.microsoft.com/office/drawing/2014/main" id="{7F36E784-ECE4-4ABD-96CF-F549A5243AD3}"/>
            </a:ext>
          </a:extLst>
        </xdr:cNvPr>
        <xdr:cNvPicPr preferRelativeResize="0"/>
      </xdr:nvPicPr>
      <xdr:blipFill>
        <a:blip xmlns:r="http://schemas.openxmlformats.org/officeDocument/2006/relationships" r:embed="rId1" cstate="print"/>
        <a:stretch>
          <a:fillRect/>
        </a:stretch>
      </xdr:blipFill>
      <xdr:spPr>
        <a:xfrm>
          <a:off x="88613" y="76200"/>
          <a:ext cx="546387" cy="5842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is%20Documentos%20Archivados\Cont%20020\Ficha-Acumulada-2020-sc-3%20S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ACUMULADA"/>
      <sheetName val="FICHA-1 OBJETIVOS"/>
      <sheetName val="Hoja3"/>
      <sheetName val="Hoja7"/>
      <sheetName val="Hoja8"/>
      <sheetName val="FICHA-2 NORMATIVA"/>
      <sheetName val="FICHA 3 - PRECIOS Y TARIFAS"/>
      <sheetName val="ESTUDIO DE COSTES 2019"/>
      <sheetName val="FICHA 3A - ESTUDIO DE COSTES"/>
      <sheetName val="Hoja9"/>
      <sheetName val="Hoja10"/>
      <sheetName val="FICHA 3B - VALORES MERCADO"/>
      <sheetName val="FICHA 4 - INGRESOS"/>
      <sheetName val="FICHA 5 - BECAS"/>
      <sheetName val="FICHA 6 - CAPÍTULO IV-VII"/>
      <sheetName val="FICHA 7- ACTIVIDAD AUTOFINANCIA"/>
      <sheetName val="FICHA 8 PLANIFICACIÓN PLURIANUA"/>
      <sheetName val="FICHA 9 PLANIFICACIÓN COMPRAS"/>
      <sheetName val="Hoja4"/>
      <sheetName val="Hoja1"/>
      <sheetName val="Hoja2"/>
      <sheetName val="Hoja5"/>
      <sheetName val="Hoja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4">
  <tableColumns count="1">
    <tableColumn id="1" xr3:uid="{00000000-0010-0000-0000-000001000000}" name="Columna1"/>
  </tableColumns>
  <tableStyleInfo name="Hoja6-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K956"/>
  <sheetViews>
    <sheetView zoomScale="57" zoomScaleNormal="57" workbookViewId="0"/>
  </sheetViews>
  <sheetFormatPr baseColWidth="10" defaultColWidth="27.85546875" defaultRowHeight="69" customHeight="1" x14ac:dyDescent="0.25"/>
  <cols>
    <col min="1" max="1" width="27.85546875" style="25"/>
    <col min="2" max="2" width="44.85546875" style="25" customWidth="1"/>
    <col min="3" max="3" width="13.85546875" style="26" customWidth="1"/>
    <col min="4" max="4" width="45.140625" customWidth="1"/>
    <col min="5" max="5" width="46.7109375" customWidth="1"/>
    <col min="6" max="6" width="15.85546875" customWidth="1"/>
    <col min="7" max="7" width="32.140625" style="39" customWidth="1"/>
    <col min="8" max="8" width="23.140625" customWidth="1"/>
    <col min="9" max="9" width="27.85546875" customWidth="1"/>
    <col min="10" max="10" width="25" customWidth="1"/>
    <col min="11" max="11" width="19" customWidth="1"/>
    <col min="12" max="12" width="17.5703125" customWidth="1"/>
    <col min="13" max="13" width="19" customWidth="1"/>
    <col min="14" max="14" width="24.7109375" customWidth="1"/>
    <col min="15" max="15" width="21" customWidth="1"/>
    <col min="16" max="16" width="21.5703125" customWidth="1"/>
    <col min="17" max="17" width="61.28515625" customWidth="1"/>
  </cols>
  <sheetData>
    <row r="1" spans="1:37" ht="69" customHeight="1" x14ac:dyDescent="0.25">
      <c r="A1" s="46"/>
      <c r="B1" s="46"/>
      <c r="C1" s="43"/>
      <c r="D1" s="42"/>
      <c r="E1" s="42"/>
      <c r="F1" s="42"/>
      <c r="G1" s="43"/>
      <c r="H1" s="42"/>
      <c r="I1" s="42"/>
      <c r="J1" s="44">
        <v>2024</v>
      </c>
      <c r="K1" s="44">
        <v>2024</v>
      </c>
      <c r="L1" s="44">
        <v>2025</v>
      </c>
      <c r="M1" s="44">
        <v>2024</v>
      </c>
      <c r="N1" s="44">
        <v>2024</v>
      </c>
      <c r="O1" s="44">
        <v>2025</v>
      </c>
      <c r="P1" s="45" t="s">
        <v>4058</v>
      </c>
      <c r="Q1" s="42"/>
    </row>
    <row r="2" spans="1:37" ht="69" customHeight="1" x14ac:dyDescent="0.25">
      <c r="A2" s="47" t="s">
        <v>87</v>
      </c>
      <c r="B2" s="47" t="s">
        <v>0</v>
      </c>
      <c r="C2" s="47" t="s">
        <v>71</v>
      </c>
      <c r="D2" s="48" t="s">
        <v>72</v>
      </c>
      <c r="E2" s="48" t="s">
        <v>73</v>
      </c>
      <c r="F2" s="48" t="s">
        <v>74</v>
      </c>
      <c r="G2" s="48" t="s">
        <v>75</v>
      </c>
      <c r="H2" s="48" t="s">
        <v>4060</v>
      </c>
      <c r="I2" s="48" t="s">
        <v>78</v>
      </c>
      <c r="J2" s="48" t="s">
        <v>79</v>
      </c>
      <c r="K2" s="48" t="s">
        <v>80</v>
      </c>
      <c r="L2" s="48" t="s">
        <v>81</v>
      </c>
      <c r="M2" s="48" t="s">
        <v>82</v>
      </c>
      <c r="N2" s="48" t="s">
        <v>83</v>
      </c>
      <c r="O2" s="48" t="s">
        <v>84</v>
      </c>
      <c r="P2" s="49" t="s">
        <v>85</v>
      </c>
      <c r="Q2" s="49" t="s">
        <v>86</v>
      </c>
      <c r="R2" s="2"/>
      <c r="S2" s="2"/>
      <c r="T2" s="2"/>
      <c r="U2" s="2"/>
      <c r="V2" s="2"/>
      <c r="W2" s="2"/>
      <c r="X2" s="2"/>
      <c r="Y2" s="2"/>
      <c r="Z2" s="2"/>
      <c r="AA2" s="2"/>
      <c r="AB2" s="2"/>
      <c r="AC2" s="2"/>
      <c r="AD2" s="2"/>
      <c r="AE2" s="2"/>
      <c r="AF2" s="2"/>
      <c r="AG2" s="2"/>
      <c r="AH2" s="2"/>
      <c r="AI2" s="2"/>
      <c r="AJ2" s="2"/>
      <c r="AK2" s="2"/>
    </row>
    <row r="3" spans="1:37" s="30" customFormat="1" ht="69" customHeight="1" x14ac:dyDescent="0.25">
      <c r="A3" s="28" t="s">
        <v>903</v>
      </c>
      <c r="B3" s="28" t="s">
        <v>898</v>
      </c>
      <c r="C3" s="27" t="s">
        <v>64</v>
      </c>
      <c r="D3" s="50" t="s">
        <v>898</v>
      </c>
      <c r="E3" s="50" t="s">
        <v>899</v>
      </c>
      <c r="F3" s="50" t="s">
        <v>91</v>
      </c>
      <c r="G3" s="50" t="s">
        <v>900</v>
      </c>
      <c r="H3" s="50">
        <v>15000</v>
      </c>
      <c r="I3" s="50" t="s">
        <v>901</v>
      </c>
      <c r="J3" s="50">
        <v>500</v>
      </c>
      <c r="K3" s="50">
        <v>287</v>
      </c>
      <c r="L3" s="50">
        <v>500</v>
      </c>
      <c r="M3" s="66">
        <v>15000</v>
      </c>
      <c r="N3" s="66">
        <v>9000</v>
      </c>
      <c r="O3" s="67">
        <v>15000</v>
      </c>
      <c r="P3" s="66">
        <f t="shared" ref="P3:P66" si="0">M3-O3</f>
        <v>0</v>
      </c>
      <c r="Q3" s="71" t="s">
        <v>902</v>
      </c>
      <c r="R3" s="29"/>
      <c r="S3" s="29"/>
      <c r="T3" s="29"/>
      <c r="U3" s="29"/>
      <c r="V3" s="29"/>
      <c r="W3" s="29"/>
      <c r="X3" s="29"/>
      <c r="Y3" s="29"/>
      <c r="Z3" s="29"/>
      <c r="AA3" s="29"/>
      <c r="AB3" s="29"/>
      <c r="AC3" s="29"/>
      <c r="AD3" s="29"/>
      <c r="AE3" s="29"/>
      <c r="AF3" s="29"/>
      <c r="AG3" s="29"/>
      <c r="AH3" s="29"/>
      <c r="AI3" s="29"/>
      <c r="AJ3" s="29"/>
      <c r="AK3" s="29"/>
    </row>
    <row r="4" spans="1:37" s="30" customFormat="1" ht="69" customHeight="1" x14ac:dyDescent="0.25">
      <c r="A4" s="28" t="s">
        <v>3082</v>
      </c>
      <c r="B4" s="28" t="s">
        <v>3083</v>
      </c>
      <c r="C4" s="27" t="s">
        <v>64</v>
      </c>
      <c r="D4" s="50" t="s">
        <v>898</v>
      </c>
      <c r="E4" s="50" t="s">
        <v>3078</v>
      </c>
      <c r="F4" s="50" t="s">
        <v>91</v>
      </c>
      <c r="G4" s="50" t="s">
        <v>3079</v>
      </c>
      <c r="H4" s="50">
        <v>6000</v>
      </c>
      <c r="I4" s="50"/>
      <c r="J4" s="50"/>
      <c r="K4" s="50"/>
      <c r="L4" s="50">
        <v>200</v>
      </c>
      <c r="M4" s="66"/>
      <c r="N4" s="66"/>
      <c r="O4" s="67">
        <v>6000</v>
      </c>
      <c r="P4" s="66">
        <f t="shared" si="0"/>
        <v>-6000</v>
      </c>
      <c r="Q4" s="71" t="s">
        <v>3081</v>
      </c>
      <c r="R4" s="29"/>
      <c r="S4" s="29"/>
      <c r="T4" s="29"/>
      <c r="U4" s="29"/>
      <c r="V4" s="29"/>
      <c r="W4" s="29"/>
      <c r="X4" s="29"/>
      <c r="Y4" s="29"/>
      <c r="Z4" s="29"/>
      <c r="AA4" s="29"/>
      <c r="AB4" s="29"/>
      <c r="AC4" s="29"/>
      <c r="AD4" s="29"/>
      <c r="AE4" s="29"/>
      <c r="AF4" s="29"/>
      <c r="AG4" s="29"/>
      <c r="AH4" s="29"/>
      <c r="AI4" s="29"/>
      <c r="AJ4" s="29"/>
      <c r="AK4" s="29"/>
    </row>
    <row r="5" spans="1:37" s="30" customFormat="1" ht="69" customHeight="1" x14ac:dyDescent="0.25">
      <c r="A5" s="28" t="s">
        <v>3087</v>
      </c>
      <c r="B5" s="28" t="s">
        <v>3088</v>
      </c>
      <c r="C5" s="27" t="s">
        <v>64</v>
      </c>
      <c r="D5" s="50" t="s">
        <v>898</v>
      </c>
      <c r="E5" s="50" t="s">
        <v>3084</v>
      </c>
      <c r="F5" s="50" t="s">
        <v>91</v>
      </c>
      <c r="G5" s="50" t="s">
        <v>3079</v>
      </c>
      <c r="H5" s="50">
        <v>6000</v>
      </c>
      <c r="I5" s="50"/>
      <c r="J5" s="50"/>
      <c r="K5" s="50"/>
      <c r="L5" s="50">
        <v>200</v>
      </c>
      <c r="M5" s="66"/>
      <c r="N5" s="66"/>
      <c r="O5" s="67">
        <v>6000</v>
      </c>
      <c r="P5" s="66">
        <f t="shared" si="0"/>
        <v>-6000</v>
      </c>
      <c r="Q5" s="71" t="s">
        <v>3086</v>
      </c>
      <c r="R5" s="29"/>
      <c r="S5" s="29"/>
      <c r="T5" s="29"/>
      <c r="U5" s="29"/>
      <c r="V5" s="29"/>
      <c r="W5" s="29"/>
      <c r="X5" s="29"/>
      <c r="Y5" s="29"/>
      <c r="Z5" s="29"/>
      <c r="AA5" s="29"/>
      <c r="AB5" s="29"/>
      <c r="AC5" s="29"/>
      <c r="AD5" s="29"/>
      <c r="AE5" s="29"/>
      <c r="AF5" s="29"/>
      <c r="AG5" s="29"/>
      <c r="AH5" s="29"/>
      <c r="AI5" s="29"/>
      <c r="AJ5" s="29"/>
      <c r="AK5" s="29"/>
    </row>
    <row r="6" spans="1:37" s="30" customFormat="1" ht="69" customHeight="1" x14ac:dyDescent="0.25">
      <c r="A6" s="28" t="s">
        <v>872</v>
      </c>
      <c r="B6" s="28" t="s">
        <v>873</v>
      </c>
      <c r="C6" s="27" t="s">
        <v>64</v>
      </c>
      <c r="D6" s="50" t="s">
        <v>868</v>
      </c>
      <c r="E6" s="50" t="s">
        <v>869</v>
      </c>
      <c r="F6" s="50" t="s">
        <v>91</v>
      </c>
      <c r="G6" s="50" t="s">
        <v>870</v>
      </c>
      <c r="H6" s="50"/>
      <c r="I6" s="50" t="s">
        <v>871</v>
      </c>
      <c r="J6" s="50" t="s">
        <v>856</v>
      </c>
      <c r="K6" s="50"/>
      <c r="L6" s="50" t="s">
        <v>856</v>
      </c>
      <c r="M6" s="66">
        <v>2000</v>
      </c>
      <c r="N6" s="66">
        <v>335.73</v>
      </c>
      <c r="O6" s="67">
        <v>2000</v>
      </c>
      <c r="P6" s="66">
        <f t="shared" si="0"/>
        <v>0</v>
      </c>
      <c r="Q6" s="71"/>
      <c r="R6" s="29"/>
      <c r="S6" s="29"/>
      <c r="T6" s="29"/>
      <c r="U6" s="29"/>
      <c r="V6" s="29"/>
      <c r="W6" s="29"/>
      <c r="X6" s="29"/>
      <c r="Y6" s="29"/>
      <c r="Z6" s="29"/>
      <c r="AA6" s="29"/>
      <c r="AB6" s="29"/>
      <c r="AC6" s="29"/>
      <c r="AD6" s="29"/>
      <c r="AE6" s="29"/>
      <c r="AF6" s="29"/>
      <c r="AG6" s="29"/>
      <c r="AH6" s="29"/>
      <c r="AI6" s="29"/>
      <c r="AJ6" s="29"/>
      <c r="AK6" s="29"/>
    </row>
    <row r="7" spans="1:37" s="30" customFormat="1" ht="69" customHeight="1" x14ac:dyDescent="0.25">
      <c r="A7" s="28" t="s">
        <v>848</v>
      </c>
      <c r="B7" s="28" t="s">
        <v>849</v>
      </c>
      <c r="C7" s="27" t="s">
        <v>64</v>
      </c>
      <c r="D7" s="50" t="s">
        <v>844</v>
      </c>
      <c r="E7" s="50" t="s">
        <v>845</v>
      </c>
      <c r="F7" s="50" t="s">
        <v>91</v>
      </c>
      <c r="G7" s="50" t="s">
        <v>846</v>
      </c>
      <c r="H7" s="51" t="s">
        <v>847</v>
      </c>
      <c r="I7" s="50"/>
      <c r="J7" s="50"/>
      <c r="K7" s="50"/>
      <c r="L7" s="50"/>
      <c r="M7" s="66">
        <v>7000</v>
      </c>
      <c r="N7" s="66"/>
      <c r="O7" s="67">
        <v>7000</v>
      </c>
      <c r="P7" s="66">
        <f t="shared" si="0"/>
        <v>0</v>
      </c>
      <c r="Q7" s="71"/>
      <c r="R7" s="29"/>
      <c r="S7" s="29"/>
      <c r="T7" s="29"/>
      <c r="U7" s="29"/>
      <c r="V7" s="29"/>
      <c r="W7" s="29"/>
      <c r="X7" s="29"/>
      <c r="Y7" s="29"/>
      <c r="Z7" s="29"/>
      <c r="AA7" s="29"/>
      <c r="AB7" s="29"/>
      <c r="AC7" s="29"/>
      <c r="AD7" s="29"/>
      <c r="AE7" s="29"/>
      <c r="AF7" s="29"/>
      <c r="AG7" s="29"/>
      <c r="AH7" s="29"/>
      <c r="AI7" s="29"/>
      <c r="AJ7" s="29"/>
      <c r="AK7" s="29"/>
    </row>
    <row r="8" spans="1:37" s="30" customFormat="1" ht="69" customHeight="1" x14ac:dyDescent="0.25">
      <c r="A8" s="28" t="s">
        <v>842</v>
      </c>
      <c r="B8" s="28" t="s">
        <v>843</v>
      </c>
      <c r="C8" s="27" t="s">
        <v>64</v>
      </c>
      <c r="D8" s="50" t="s">
        <v>838</v>
      </c>
      <c r="E8" s="50" t="s">
        <v>839</v>
      </c>
      <c r="F8" s="50" t="s">
        <v>91</v>
      </c>
      <c r="G8" s="50" t="s">
        <v>840</v>
      </c>
      <c r="H8" s="50"/>
      <c r="I8" s="50"/>
      <c r="J8" s="50"/>
      <c r="K8" s="50"/>
      <c r="L8" s="50"/>
      <c r="M8" s="66">
        <v>7000</v>
      </c>
      <c r="N8" s="66">
        <v>7679.05</v>
      </c>
      <c r="O8" s="67">
        <v>10000</v>
      </c>
      <c r="P8" s="66">
        <f t="shared" si="0"/>
        <v>-3000</v>
      </c>
      <c r="Q8" s="71" t="s">
        <v>841</v>
      </c>
      <c r="R8" s="29"/>
      <c r="S8" s="29"/>
      <c r="T8" s="29"/>
      <c r="U8" s="29"/>
      <c r="V8" s="29"/>
      <c r="W8" s="29"/>
      <c r="X8" s="29"/>
      <c r="Y8" s="29"/>
      <c r="Z8" s="29"/>
      <c r="AA8" s="29"/>
      <c r="AB8" s="29"/>
      <c r="AC8" s="29"/>
      <c r="AD8" s="29"/>
      <c r="AE8" s="29"/>
      <c r="AF8" s="29"/>
      <c r="AG8" s="29"/>
      <c r="AH8" s="29"/>
      <c r="AI8" s="29"/>
      <c r="AJ8" s="29"/>
      <c r="AK8" s="29"/>
    </row>
    <row r="9" spans="1:37" s="30" customFormat="1" ht="69" customHeight="1" x14ac:dyDescent="0.25">
      <c r="A9" s="28" t="s">
        <v>16</v>
      </c>
      <c r="B9" s="28" t="s">
        <v>652</v>
      </c>
      <c r="C9" s="27" t="s">
        <v>64</v>
      </c>
      <c r="D9" s="50" t="s">
        <v>652</v>
      </c>
      <c r="E9" s="50" t="s">
        <v>653</v>
      </c>
      <c r="F9" s="50" t="s">
        <v>91</v>
      </c>
      <c r="G9" s="50" t="s">
        <v>16</v>
      </c>
      <c r="H9" s="50"/>
      <c r="I9" s="50" t="s">
        <v>654</v>
      </c>
      <c r="J9" s="50"/>
      <c r="K9" s="50"/>
      <c r="L9" s="50"/>
      <c r="M9" s="66">
        <v>15011</v>
      </c>
      <c r="N9" s="66">
        <v>15011</v>
      </c>
      <c r="O9" s="67">
        <v>15011</v>
      </c>
      <c r="P9" s="66">
        <f t="shared" si="0"/>
        <v>0</v>
      </c>
      <c r="Q9" s="71"/>
      <c r="R9" s="31"/>
      <c r="S9" s="31"/>
      <c r="T9" s="31"/>
      <c r="U9" s="31"/>
      <c r="V9" s="31"/>
      <c r="W9" s="35"/>
      <c r="X9" s="31"/>
      <c r="Y9" s="31"/>
      <c r="Z9" s="32"/>
      <c r="AA9" s="32"/>
      <c r="AB9" s="33"/>
      <c r="AC9" s="32"/>
      <c r="AD9" s="32"/>
      <c r="AE9" s="34"/>
      <c r="AF9" s="29"/>
      <c r="AG9" s="29"/>
      <c r="AH9" s="29"/>
      <c r="AI9" s="29"/>
      <c r="AJ9" s="29"/>
      <c r="AK9" s="29"/>
    </row>
    <row r="10" spans="1:37" s="30" customFormat="1" ht="69" customHeight="1" x14ac:dyDescent="0.25">
      <c r="A10" s="28" t="s">
        <v>16</v>
      </c>
      <c r="B10" s="28" t="s">
        <v>652</v>
      </c>
      <c r="C10" s="27" t="s">
        <v>64</v>
      </c>
      <c r="D10" s="50" t="s">
        <v>652</v>
      </c>
      <c r="E10" s="50" t="s">
        <v>655</v>
      </c>
      <c r="F10" s="50" t="s">
        <v>91</v>
      </c>
      <c r="G10" s="50" t="s">
        <v>16</v>
      </c>
      <c r="H10" s="50"/>
      <c r="I10" s="50" t="s">
        <v>656</v>
      </c>
      <c r="J10" s="50"/>
      <c r="K10" s="50"/>
      <c r="L10" s="50"/>
      <c r="M10" s="66">
        <v>1815</v>
      </c>
      <c r="N10" s="66">
        <v>1815</v>
      </c>
      <c r="O10" s="67">
        <v>1815</v>
      </c>
      <c r="P10" s="66">
        <f t="shared" si="0"/>
        <v>0</v>
      </c>
      <c r="Q10" s="71"/>
      <c r="R10" s="29"/>
      <c r="S10" s="29"/>
      <c r="T10" s="29"/>
      <c r="U10" s="29"/>
      <c r="V10" s="29"/>
      <c r="W10" s="29"/>
      <c r="X10" s="29"/>
      <c r="Y10" s="29"/>
      <c r="Z10" s="29"/>
      <c r="AA10" s="29"/>
      <c r="AB10" s="29"/>
      <c r="AC10" s="29"/>
      <c r="AD10" s="29"/>
      <c r="AE10" s="29"/>
      <c r="AF10" s="29"/>
      <c r="AG10" s="29"/>
      <c r="AH10" s="29"/>
      <c r="AI10" s="29"/>
      <c r="AJ10" s="29"/>
      <c r="AK10" s="29"/>
    </row>
    <row r="11" spans="1:37" s="30" customFormat="1" ht="69" customHeight="1" x14ac:dyDescent="0.25">
      <c r="A11" s="28" t="s">
        <v>16</v>
      </c>
      <c r="B11" s="28" t="s">
        <v>652</v>
      </c>
      <c r="C11" s="27" t="s">
        <v>64</v>
      </c>
      <c r="D11" s="50" t="s">
        <v>652</v>
      </c>
      <c r="E11" s="50" t="s">
        <v>657</v>
      </c>
      <c r="F11" s="50" t="s">
        <v>91</v>
      </c>
      <c r="G11" s="50" t="s">
        <v>16</v>
      </c>
      <c r="H11" s="50"/>
      <c r="I11" s="50" t="s">
        <v>658</v>
      </c>
      <c r="J11" s="50"/>
      <c r="K11" s="50"/>
      <c r="L11" s="50"/>
      <c r="M11" s="66">
        <v>20000</v>
      </c>
      <c r="N11" s="66">
        <v>20000</v>
      </c>
      <c r="O11" s="67">
        <v>20000</v>
      </c>
      <c r="P11" s="66">
        <f t="shared" si="0"/>
        <v>0</v>
      </c>
      <c r="Q11" s="71"/>
      <c r="R11" s="29"/>
      <c r="S11" s="29"/>
      <c r="T11" s="29"/>
      <c r="U11" s="29"/>
      <c r="V11" s="29"/>
      <c r="W11" s="29"/>
      <c r="X11" s="29"/>
      <c r="Y11" s="29"/>
      <c r="Z11" s="29"/>
      <c r="AA11" s="29"/>
      <c r="AB11" s="29"/>
      <c r="AC11" s="29"/>
      <c r="AD11" s="29"/>
      <c r="AE11" s="29"/>
      <c r="AF11" s="29"/>
      <c r="AG11" s="29"/>
      <c r="AH11" s="29"/>
      <c r="AI11" s="29"/>
      <c r="AJ11" s="29"/>
      <c r="AK11" s="29"/>
    </row>
    <row r="12" spans="1:37" s="30" customFormat="1" ht="69" customHeight="1" x14ac:dyDescent="0.25">
      <c r="A12" s="28" t="s">
        <v>858</v>
      </c>
      <c r="B12" s="28" t="s">
        <v>859</v>
      </c>
      <c r="C12" s="27" t="s">
        <v>64</v>
      </c>
      <c r="D12" s="50" t="s">
        <v>850</v>
      </c>
      <c r="E12" s="50" t="s">
        <v>851</v>
      </c>
      <c r="F12" s="50" t="s">
        <v>91</v>
      </c>
      <c r="G12" s="50" t="s">
        <v>852</v>
      </c>
      <c r="H12" s="50"/>
      <c r="I12" s="50" t="s">
        <v>853</v>
      </c>
      <c r="J12" s="50" t="s">
        <v>854</v>
      </c>
      <c r="K12" s="50" t="s">
        <v>855</v>
      </c>
      <c r="L12" s="50" t="s">
        <v>856</v>
      </c>
      <c r="M12" s="66">
        <v>30000</v>
      </c>
      <c r="N12" s="66">
        <v>30138.13</v>
      </c>
      <c r="O12" s="67">
        <v>39000</v>
      </c>
      <c r="P12" s="66">
        <f t="shared" si="0"/>
        <v>-9000</v>
      </c>
      <c r="Q12" s="71" t="s">
        <v>857</v>
      </c>
      <c r="R12" s="29"/>
      <c r="S12" s="29"/>
      <c r="T12" s="29"/>
      <c r="U12" s="29"/>
      <c r="V12" s="29"/>
      <c r="W12" s="29"/>
      <c r="X12" s="29"/>
      <c r="Y12" s="29"/>
      <c r="Z12" s="29"/>
      <c r="AA12" s="29"/>
      <c r="AB12" s="29"/>
      <c r="AC12" s="29"/>
      <c r="AD12" s="29"/>
      <c r="AE12" s="29"/>
      <c r="AF12" s="29"/>
      <c r="AG12" s="29"/>
      <c r="AH12" s="29"/>
      <c r="AI12" s="29"/>
      <c r="AJ12" s="29"/>
      <c r="AK12" s="29"/>
    </row>
    <row r="13" spans="1:37" s="30" customFormat="1" ht="69" customHeight="1" x14ac:dyDescent="0.25">
      <c r="A13" s="28" t="s">
        <v>836</v>
      </c>
      <c r="B13" s="28" t="s">
        <v>837</v>
      </c>
      <c r="C13" s="27" t="s">
        <v>64</v>
      </c>
      <c r="D13" s="50" t="s">
        <v>832</v>
      </c>
      <c r="E13" s="50" t="s">
        <v>833</v>
      </c>
      <c r="F13" s="50" t="s">
        <v>91</v>
      </c>
      <c r="G13" s="50" t="s">
        <v>834</v>
      </c>
      <c r="H13" s="50"/>
      <c r="I13" s="50"/>
      <c r="J13" s="50"/>
      <c r="K13" s="50"/>
      <c r="L13" s="50"/>
      <c r="M13" s="66">
        <v>2000</v>
      </c>
      <c r="N13" s="66">
        <v>238.08</v>
      </c>
      <c r="O13" s="67">
        <v>2000</v>
      </c>
      <c r="P13" s="66">
        <f t="shared" si="0"/>
        <v>0</v>
      </c>
      <c r="Q13" s="71" t="s">
        <v>835</v>
      </c>
      <c r="R13" s="29"/>
      <c r="S13" s="29"/>
      <c r="T13" s="29"/>
      <c r="U13" s="29"/>
      <c r="V13" s="29"/>
      <c r="W13" s="29"/>
      <c r="X13" s="29"/>
      <c r="Y13" s="29"/>
      <c r="Z13" s="29"/>
      <c r="AA13" s="29"/>
      <c r="AB13" s="29"/>
      <c r="AC13" s="29"/>
      <c r="AD13" s="29"/>
      <c r="AE13" s="29"/>
      <c r="AF13" s="29"/>
      <c r="AG13" s="29"/>
      <c r="AH13" s="29"/>
      <c r="AI13" s="29"/>
      <c r="AJ13" s="29"/>
      <c r="AK13" s="29"/>
    </row>
    <row r="14" spans="1:37" s="30" customFormat="1" ht="69" customHeight="1" x14ac:dyDescent="0.25">
      <c r="A14" s="28" t="s">
        <v>896</v>
      </c>
      <c r="B14" s="28" t="s">
        <v>897</v>
      </c>
      <c r="C14" s="27" t="s">
        <v>64</v>
      </c>
      <c r="D14" s="50" t="s">
        <v>891</v>
      </c>
      <c r="E14" s="52" t="s">
        <v>892</v>
      </c>
      <c r="F14" s="50" t="s">
        <v>91</v>
      </c>
      <c r="G14" s="50" t="s">
        <v>893</v>
      </c>
      <c r="H14" s="50"/>
      <c r="I14" s="50" t="s">
        <v>894</v>
      </c>
      <c r="J14" s="50"/>
      <c r="K14" s="50"/>
      <c r="L14" s="50"/>
      <c r="M14" s="66">
        <v>2000</v>
      </c>
      <c r="N14" s="66">
        <v>354.52</v>
      </c>
      <c r="O14" s="67">
        <v>3000</v>
      </c>
      <c r="P14" s="66">
        <f t="shared" si="0"/>
        <v>-1000</v>
      </c>
      <c r="Q14" s="71" t="s">
        <v>895</v>
      </c>
      <c r="R14" s="29"/>
      <c r="S14" s="29"/>
      <c r="T14" s="29"/>
      <c r="U14" s="29"/>
      <c r="V14" s="29"/>
      <c r="W14" s="29"/>
      <c r="X14" s="29"/>
      <c r="Y14" s="29"/>
      <c r="Z14" s="29"/>
      <c r="AA14" s="29"/>
      <c r="AB14" s="29"/>
      <c r="AC14" s="29"/>
      <c r="AD14" s="29"/>
      <c r="AE14" s="29"/>
      <c r="AF14" s="29"/>
      <c r="AG14" s="29"/>
      <c r="AH14" s="29"/>
      <c r="AI14" s="29"/>
      <c r="AJ14" s="29"/>
      <c r="AK14" s="29"/>
    </row>
    <row r="15" spans="1:37" s="30" customFormat="1" ht="69" customHeight="1" x14ac:dyDescent="0.25">
      <c r="A15" s="28" t="s">
        <v>866</v>
      </c>
      <c r="B15" s="28" t="s">
        <v>867</v>
      </c>
      <c r="C15" s="27" t="s">
        <v>64</v>
      </c>
      <c r="D15" s="50" t="s">
        <v>861</v>
      </c>
      <c r="E15" s="50" t="s">
        <v>862</v>
      </c>
      <c r="F15" s="50" t="s">
        <v>91</v>
      </c>
      <c r="G15" s="50" t="s">
        <v>863</v>
      </c>
      <c r="H15" s="50"/>
      <c r="I15" s="50" t="s">
        <v>864</v>
      </c>
      <c r="J15" s="50" t="s">
        <v>854</v>
      </c>
      <c r="K15" s="50"/>
      <c r="L15" s="50" t="s">
        <v>864</v>
      </c>
      <c r="M15" s="66">
        <v>5000</v>
      </c>
      <c r="N15" s="66">
        <v>3575.08</v>
      </c>
      <c r="O15" s="67">
        <v>6000</v>
      </c>
      <c r="P15" s="66">
        <f t="shared" si="0"/>
        <v>-1000</v>
      </c>
      <c r="Q15" s="71" t="s">
        <v>865</v>
      </c>
      <c r="R15" s="29"/>
      <c r="S15" s="29"/>
      <c r="T15" s="29"/>
      <c r="U15" s="29"/>
      <c r="V15" s="29"/>
      <c r="W15" s="29"/>
      <c r="X15" s="29"/>
      <c r="Y15" s="29"/>
      <c r="Z15" s="29"/>
      <c r="AA15" s="29"/>
      <c r="AB15" s="29"/>
      <c r="AC15" s="29"/>
      <c r="AD15" s="29"/>
      <c r="AE15" s="29"/>
      <c r="AF15" s="29"/>
      <c r="AG15" s="29"/>
      <c r="AH15" s="29"/>
      <c r="AI15" s="29"/>
      <c r="AJ15" s="29"/>
      <c r="AK15" s="29"/>
    </row>
    <row r="16" spans="1:37" s="30" customFormat="1" ht="69" customHeight="1" x14ac:dyDescent="0.25">
      <c r="A16" s="28" t="s">
        <v>830</v>
      </c>
      <c r="B16" s="28" t="s">
        <v>831</v>
      </c>
      <c r="C16" s="27" t="s">
        <v>64</v>
      </c>
      <c r="D16" s="50" t="s">
        <v>826</v>
      </c>
      <c r="E16" s="50" t="s">
        <v>827</v>
      </c>
      <c r="F16" s="50" t="s">
        <v>91</v>
      </c>
      <c r="G16" s="50" t="s">
        <v>828</v>
      </c>
      <c r="H16" s="50"/>
      <c r="I16" s="50"/>
      <c r="J16" s="50"/>
      <c r="K16" s="50"/>
      <c r="L16" s="50"/>
      <c r="M16" s="66">
        <v>4000</v>
      </c>
      <c r="N16" s="66">
        <v>3532.15</v>
      </c>
      <c r="O16" s="67">
        <v>5000</v>
      </c>
      <c r="P16" s="66">
        <f t="shared" si="0"/>
        <v>-1000</v>
      </c>
      <c r="Q16" s="71" t="s">
        <v>829</v>
      </c>
      <c r="R16" s="29"/>
      <c r="S16" s="29"/>
      <c r="T16" s="29"/>
      <c r="U16" s="29"/>
      <c r="V16" s="29"/>
      <c r="W16" s="29"/>
      <c r="X16" s="29"/>
      <c r="Y16" s="29"/>
      <c r="Z16" s="29"/>
      <c r="AA16" s="29"/>
      <c r="AB16" s="29"/>
      <c r="AC16" s="29"/>
      <c r="AD16" s="29"/>
      <c r="AE16" s="29"/>
      <c r="AF16" s="29"/>
      <c r="AG16" s="29"/>
      <c r="AH16" s="29"/>
      <c r="AI16" s="29"/>
      <c r="AJ16" s="29"/>
      <c r="AK16" s="29"/>
    </row>
    <row r="17" spans="1:37" s="30" customFormat="1" ht="69" customHeight="1" x14ac:dyDescent="0.25">
      <c r="A17" s="28" t="s">
        <v>161</v>
      </c>
      <c r="B17" s="28" t="s">
        <v>153</v>
      </c>
      <c r="C17" s="27" t="s">
        <v>64</v>
      </c>
      <c r="D17" s="50" t="s">
        <v>153</v>
      </c>
      <c r="E17" s="50" t="s">
        <v>154</v>
      </c>
      <c r="F17" s="50" t="s">
        <v>91</v>
      </c>
      <c r="G17" s="50" t="s">
        <v>155</v>
      </c>
      <c r="H17" s="51" t="s">
        <v>156</v>
      </c>
      <c r="I17" s="50" t="s">
        <v>158</v>
      </c>
      <c r="J17" s="50" t="s">
        <v>159</v>
      </c>
      <c r="K17" s="50"/>
      <c r="L17" s="50"/>
      <c r="M17" s="66">
        <v>5000</v>
      </c>
      <c r="N17" s="66"/>
      <c r="O17" s="67">
        <v>5000</v>
      </c>
      <c r="P17" s="66">
        <f t="shared" si="0"/>
        <v>0</v>
      </c>
      <c r="Q17" s="71" t="s">
        <v>160</v>
      </c>
      <c r="R17" s="29"/>
      <c r="S17" s="29"/>
      <c r="T17" s="29"/>
      <c r="U17" s="29"/>
      <c r="V17" s="29"/>
      <c r="W17" s="29"/>
      <c r="X17" s="29"/>
      <c r="Y17" s="29"/>
      <c r="Z17" s="29"/>
      <c r="AA17" s="29"/>
      <c r="AB17" s="29"/>
      <c r="AC17" s="29"/>
      <c r="AD17" s="29"/>
      <c r="AE17" s="29"/>
      <c r="AF17" s="29"/>
      <c r="AG17" s="29"/>
      <c r="AH17" s="29"/>
      <c r="AI17" s="29"/>
      <c r="AJ17" s="29"/>
      <c r="AK17" s="29"/>
    </row>
    <row r="18" spans="1:37" s="30" customFormat="1" ht="69" customHeight="1" x14ac:dyDescent="0.25">
      <c r="A18" s="28" t="s">
        <v>872</v>
      </c>
      <c r="B18" s="28" t="s">
        <v>873</v>
      </c>
      <c r="C18" s="27" t="s">
        <v>860</v>
      </c>
      <c r="D18" s="50" t="s">
        <v>868</v>
      </c>
      <c r="E18" s="50" t="s">
        <v>869</v>
      </c>
      <c r="F18" s="50" t="s">
        <v>91</v>
      </c>
      <c r="G18" s="50" t="s">
        <v>870</v>
      </c>
      <c r="H18" s="50"/>
      <c r="I18" s="50" t="s">
        <v>871</v>
      </c>
      <c r="J18" s="50" t="s">
        <v>856</v>
      </c>
      <c r="K18" s="50"/>
      <c r="L18" s="50" t="s">
        <v>856</v>
      </c>
      <c r="M18" s="66">
        <v>2000</v>
      </c>
      <c r="N18" s="66">
        <v>335.73</v>
      </c>
      <c r="O18" s="67">
        <v>2000</v>
      </c>
      <c r="P18" s="66">
        <f t="shared" si="0"/>
        <v>0</v>
      </c>
      <c r="Q18" s="71"/>
      <c r="R18" s="29"/>
      <c r="S18" s="29"/>
      <c r="T18" s="29"/>
      <c r="U18" s="29"/>
      <c r="V18" s="29"/>
      <c r="W18" s="29"/>
      <c r="X18" s="29"/>
      <c r="Y18" s="29"/>
      <c r="Z18" s="29"/>
      <c r="AA18" s="29"/>
      <c r="AB18" s="29"/>
      <c r="AC18" s="29"/>
      <c r="AD18" s="29"/>
      <c r="AE18" s="29"/>
      <c r="AF18" s="29"/>
      <c r="AG18" s="29"/>
      <c r="AH18" s="29"/>
      <c r="AI18" s="29"/>
      <c r="AJ18" s="29"/>
      <c r="AK18" s="29"/>
    </row>
    <row r="19" spans="1:37" s="30" customFormat="1" ht="69" customHeight="1" x14ac:dyDescent="0.25">
      <c r="A19" s="28" t="s">
        <v>858</v>
      </c>
      <c r="B19" s="28" t="s">
        <v>859</v>
      </c>
      <c r="C19" s="27" t="s">
        <v>860</v>
      </c>
      <c r="D19" s="50" t="s">
        <v>850</v>
      </c>
      <c r="E19" s="50" t="s">
        <v>851</v>
      </c>
      <c r="F19" s="50" t="s">
        <v>91</v>
      </c>
      <c r="G19" s="50" t="s">
        <v>852</v>
      </c>
      <c r="H19" s="50"/>
      <c r="I19" s="50" t="s">
        <v>853</v>
      </c>
      <c r="J19" s="50" t="s">
        <v>854</v>
      </c>
      <c r="K19" s="50" t="s">
        <v>855</v>
      </c>
      <c r="L19" s="50" t="s">
        <v>856</v>
      </c>
      <c r="M19" s="66">
        <v>30000</v>
      </c>
      <c r="N19" s="66">
        <v>30138.13</v>
      </c>
      <c r="O19" s="67">
        <v>39000</v>
      </c>
      <c r="P19" s="66">
        <f t="shared" si="0"/>
        <v>-9000</v>
      </c>
      <c r="Q19" s="71" t="s">
        <v>857</v>
      </c>
      <c r="R19" s="29"/>
      <c r="S19" s="29"/>
      <c r="T19" s="29"/>
      <c r="U19" s="29"/>
      <c r="V19" s="29"/>
      <c r="W19" s="29"/>
      <c r="X19" s="29"/>
      <c r="Y19" s="29"/>
      <c r="Z19" s="29"/>
      <c r="AA19" s="29"/>
      <c r="AB19" s="29"/>
      <c r="AC19" s="29"/>
      <c r="AD19" s="29"/>
      <c r="AE19" s="29"/>
      <c r="AF19" s="29"/>
      <c r="AG19" s="29"/>
      <c r="AH19" s="29"/>
      <c r="AI19" s="29"/>
      <c r="AJ19" s="29"/>
      <c r="AK19" s="29"/>
    </row>
    <row r="20" spans="1:37" s="30" customFormat="1" ht="69" customHeight="1" x14ac:dyDescent="0.25">
      <c r="A20" s="28" t="s">
        <v>866</v>
      </c>
      <c r="B20" s="28" t="s">
        <v>867</v>
      </c>
      <c r="C20" s="27" t="s">
        <v>860</v>
      </c>
      <c r="D20" s="50" t="s">
        <v>861</v>
      </c>
      <c r="E20" s="50" t="s">
        <v>862</v>
      </c>
      <c r="F20" s="50" t="s">
        <v>91</v>
      </c>
      <c r="G20" s="50" t="s">
        <v>863</v>
      </c>
      <c r="H20" s="50"/>
      <c r="I20" s="50" t="s">
        <v>864</v>
      </c>
      <c r="J20" s="50" t="s">
        <v>854</v>
      </c>
      <c r="K20" s="50"/>
      <c r="L20" s="50" t="s">
        <v>864</v>
      </c>
      <c r="M20" s="66">
        <v>5000</v>
      </c>
      <c r="N20" s="66">
        <v>3575.08</v>
      </c>
      <c r="O20" s="67">
        <v>6000</v>
      </c>
      <c r="P20" s="66">
        <f t="shared" si="0"/>
        <v>-1000</v>
      </c>
      <c r="Q20" s="71" t="s">
        <v>865</v>
      </c>
      <c r="R20" s="29"/>
      <c r="S20" s="29"/>
      <c r="T20" s="29"/>
      <c r="U20" s="29"/>
      <c r="V20" s="29"/>
      <c r="W20" s="29"/>
      <c r="X20" s="29"/>
      <c r="Y20" s="29"/>
      <c r="Z20" s="29"/>
      <c r="AA20" s="29"/>
      <c r="AB20" s="29"/>
      <c r="AC20" s="29"/>
      <c r="AD20" s="29"/>
      <c r="AE20" s="29"/>
      <c r="AF20" s="29"/>
      <c r="AG20" s="29"/>
      <c r="AH20" s="29"/>
      <c r="AI20" s="29"/>
      <c r="AJ20" s="29"/>
      <c r="AK20" s="29"/>
    </row>
    <row r="21" spans="1:37" s="30" customFormat="1" ht="69" customHeight="1" x14ac:dyDescent="0.25">
      <c r="A21" s="28" t="s">
        <v>876</v>
      </c>
      <c r="B21" s="28" t="s">
        <v>877</v>
      </c>
      <c r="C21" s="27" t="s">
        <v>67</v>
      </c>
      <c r="D21" s="50" t="s">
        <v>703</v>
      </c>
      <c r="E21" s="50" t="s">
        <v>874</v>
      </c>
      <c r="F21" s="50" t="s">
        <v>91</v>
      </c>
      <c r="G21" s="50" t="s">
        <v>875</v>
      </c>
      <c r="H21" s="50" t="s">
        <v>132</v>
      </c>
      <c r="I21" s="50" t="s">
        <v>706</v>
      </c>
      <c r="J21" s="53">
        <v>3000</v>
      </c>
      <c r="K21" s="53">
        <v>3901.1</v>
      </c>
      <c r="L21" s="53">
        <v>4000</v>
      </c>
      <c r="M21" s="66">
        <v>4000</v>
      </c>
      <c r="N21" s="66">
        <v>3901.1</v>
      </c>
      <c r="O21" s="67">
        <v>4000</v>
      </c>
      <c r="P21" s="66">
        <f t="shared" si="0"/>
        <v>0</v>
      </c>
      <c r="Q21" s="71"/>
      <c r="R21" s="29"/>
      <c r="S21" s="29"/>
      <c r="T21" s="29"/>
      <c r="U21" s="29"/>
      <c r="V21" s="29"/>
      <c r="W21" s="29"/>
      <c r="X21" s="29"/>
      <c r="Y21" s="29"/>
      <c r="Z21" s="29"/>
      <c r="AA21" s="29"/>
      <c r="AB21" s="29"/>
      <c r="AC21" s="29"/>
      <c r="AD21" s="29"/>
      <c r="AE21" s="29"/>
      <c r="AF21" s="29"/>
      <c r="AG21" s="29"/>
      <c r="AH21" s="29"/>
      <c r="AI21" s="29"/>
      <c r="AJ21" s="29"/>
      <c r="AK21" s="29"/>
    </row>
    <row r="22" spans="1:37" s="30" customFormat="1" ht="69" customHeight="1" x14ac:dyDescent="0.25">
      <c r="A22" s="28" t="s">
        <v>707</v>
      </c>
      <c r="B22" s="28" t="s">
        <v>708</v>
      </c>
      <c r="C22" s="27" t="s">
        <v>67</v>
      </c>
      <c r="D22" s="50" t="s">
        <v>703</v>
      </c>
      <c r="E22" s="50" t="s">
        <v>704</v>
      </c>
      <c r="F22" s="50" t="s">
        <v>91</v>
      </c>
      <c r="G22" s="50" t="s">
        <v>705</v>
      </c>
      <c r="H22" s="50" t="s">
        <v>132</v>
      </c>
      <c r="I22" s="50" t="s">
        <v>706</v>
      </c>
      <c r="J22" s="53">
        <v>2000</v>
      </c>
      <c r="K22" s="53">
        <v>1375</v>
      </c>
      <c r="L22" s="53">
        <v>2500</v>
      </c>
      <c r="M22" s="66">
        <v>2000</v>
      </c>
      <c r="N22" s="66">
        <v>1375</v>
      </c>
      <c r="O22" s="67">
        <v>2000</v>
      </c>
      <c r="P22" s="66">
        <f t="shared" si="0"/>
        <v>0</v>
      </c>
      <c r="Q22" s="71"/>
      <c r="R22" s="29"/>
      <c r="S22" s="29"/>
      <c r="T22" s="29"/>
      <c r="U22" s="29"/>
      <c r="V22" s="29"/>
      <c r="W22" s="29"/>
      <c r="X22" s="29"/>
      <c r="Y22" s="29"/>
      <c r="Z22" s="29"/>
      <c r="AA22" s="29"/>
      <c r="AB22" s="29"/>
      <c r="AC22" s="29"/>
      <c r="AD22" s="29"/>
      <c r="AE22" s="29"/>
      <c r="AF22" s="29"/>
      <c r="AG22" s="29"/>
      <c r="AH22" s="29"/>
      <c r="AI22" s="29"/>
      <c r="AJ22" s="29"/>
      <c r="AK22" s="29"/>
    </row>
    <row r="23" spans="1:37" s="30" customFormat="1" ht="69" customHeight="1" x14ac:dyDescent="0.25">
      <c r="A23" s="28" t="s">
        <v>2292</v>
      </c>
      <c r="B23" s="28" t="s">
        <v>2293</v>
      </c>
      <c r="C23" s="27" t="s">
        <v>8</v>
      </c>
      <c r="D23" s="50" t="s">
        <v>2288</v>
      </c>
      <c r="E23" s="50" t="s">
        <v>756</v>
      </c>
      <c r="F23" s="50" t="s">
        <v>91</v>
      </c>
      <c r="G23" s="50" t="s">
        <v>2289</v>
      </c>
      <c r="H23" s="50"/>
      <c r="I23" s="50" t="s">
        <v>2290</v>
      </c>
      <c r="J23" s="50">
        <v>2</v>
      </c>
      <c r="K23" s="50">
        <v>0</v>
      </c>
      <c r="L23" s="50">
        <v>2</v>
      </c>
      <c r="M23" s="66">
        <v>5000</v>
      </c>
      <c r="N23" s="66">
        <v>0</v>
      </c>
      <c r="O23" s="67">
        <v>5000</v>
      </c>
      <c r="P23" s="66">
        <f t="shared" si="0"/>
        <v>0</v>
      </c>
      <c r="Q23" s="71" t="s">
        <v>2291</v>
      </c>
      <c r="R23" s="29"/>
      <c r="S23" s="29"/>
      <c r="T23" s="29"/>
      <c r="U23" s="29"/>
      <c r="V23" s="29"/>
      <c r="W23" s="29"/>
      <c r="X23" s="29"/>
      <c r="Y23" s="29"/>
      <c r="Z23" s="29"/>
      <c r="AA23" s="29"/>
      <c r="AB23" s="29"/>
      <c r="AC23" s="29"/>
      <c r="AD23" s="29"/>
      <c r="AE23" s="29"/>
      <c r="AF23" s="29"/>
      <c r="AG23" s="29"/>
      <c r="AH23" s="29"/>
      <c r="AI23" s="29"/>
      <c r="AJ23" s="29"/>
      <c r="AK23" s="29"/>
    </row>
    <row r="24" spans="1:37" s="30" customFormat="1" ht="69" customHeight="1" x14ac:dyDescent="0.25">
      <c r="A24" s="28" t="s">
        <v>651</v>
      </c>
      <c r="B24" s="28" t="s">
        <v>652</v>
      </c>
      <c r="C24" s="27" t="s">
        <v>8</v>
      </c>
      <c r="D24" s="50" t="s">
        <v>755</v>
      </c>
      <c r="E24" s="50" t="s">
        <v>756</v>
      </c>
      <c r="F24" s="50" t="s">
        <v>91</v>
      </c>
      <c r="G24" s="50" t="s">
        <v>757</v>
      </c>
      <c r="H24" s="50"/>
      <c r="I24" s="50" t="s">
        <v>758</v>
      </c>
      <c r="J24" s="50">
        <v>100</v>
      </c>
      <c r="K24" s="54">
        <v>0.67</v>
      </c>
      <c r="L24" s="50">
        <v>100</v>
      </c>
      <c r="M24" s="66">
        <v>1100</v>
      </c>
      <c r="N24" s="66">
        <v>783.92</v>
      </c>
      <c r="O24" s="67">
        <v>1100</v>
      </c>
      <c r="P24" s="66">
        <f t="shared" si="0"/>
        <v>0</v>
      </c>
      <c r="Q24" s="71"/>
      <c r="R24" s="29"/>
      <c r="S24" s="29"/>
      <c r="T24" s="29"/>
      <c r="U24" s="29"/>
      <c r="V24" s="29"/>
      <c r="W24" s="29"/>
      <c r="X24" s="29"/>
      <c r="Y24" s="29"/>
      <c r="Z24" s="29"/>
      <c r="AA24" s="29"/>
      <c r="AB24" s="29"/>
      <c r="AC24" s="29"/>
      <c r="AD24" s="29"/>
      <c r="AE24" s="29"/>
      <c r="AF24" s="29"/>
      <c r="AG24" s="29"/>
      <c r="AH24" s="29"/>
      <c r="AI24" s="29"/>
      <c r="AJ24" s="29"/>
      <c r="AK24" s="29"/>
    </row>
    <row r="25" spans="1:37" s="30" customFormat="1" ht="69" customHeight="1" x14ac:dyDescent="0.25">
      <c r="A25" s="28" t="s">
        <v>883</v>
      </c>
      <c r="B25" s="28" t="s">
        <v>884</v>
      </c>
      <c r="C25" s="27" t="s">
        <v>8</v>
      </c>
      <c r="D25" s="50" t="s">
        <v>878</v>
      </c>
      <c r="E25" s="50" t="s">
        <v>879</v>
      </c>
      <c r="F25" s="50" t="s">
        <v>91</v>
      </c>
      <c r="G25" s="50" t="s">
        <v>880</v>
      </c>
      <c r="H25" s="50"/>
      <c r="I25" s="50" t="s">
        <v>881</v>
      </c>
      <c r="J25" s="50">
        <v>80</v>
      </c>
      <c r="K25" s="50">
        <v>80</v>
      </c>
      <c r="L25" s="50">
        <v>80</v>
      </c>
      <c r="M25" s="66">
        <v>4000</v>
      </c>
      <c r="N25" s="66">
        <v>1098.01</v>
      </c>
      <c r="O25" s="67">
        <v>5000</v>
      </c>
      <c r="P25" s="66">
        <f t="shared" si="0"/>
        <v>-1000</v>
      </c>
      <c r="Q25" s="71" t="s">
        <v>882</v>
      </c>
      <c r="R25" s="29"/>
      <c r="S25" s="29"/>
      <c r="T25" s="29"/>
      <c r="U25" s="29"/>
      <c r="V25" s="29"/>
      <c r="W25" s="29"/>
      <c r="X25" s="29"/>
      <c r="Y25" s="29"/>
      <c r="Z25" s="29"/>
      <c r="AA25" s="29"/>
      <c r="AB25" s="29"/>
      <c r="AC25" s="29"/>
      <c r="AD25" s="29"/>
      <c r="AE25" s="29"/>
      <c r="AF25" s="29"/>
      <c r="AG25" s="29"/>
      <c r="AH25" s="29"/>
      <c r="AI25" s="29"/>
      <c r="AJ25" s="29"/>
      <c r="AK25" s="29"/>
    </row>
    <row r="26" spans="1:37" s="30" customFormat="1" ht="69" customHeight="1" x14ac:dyDescent="0.25">
      <c r="A26" s="28" t="s">
        <v>734</v>
      </c>
      <c r="B26" s="28" t="s">
        <v>735</v>
      </c>
      <c r="C26" s="27" t="s">
        <v>8</v>
      </c>
      <c r="D26" s="50" t="s">
        <v>729</v>
      </c>
      <c r="E26" s="50" t="s">
        <v>730</v>
      </c>
      <c r="F26" s="50" t="s">
        <v>91</v>
      </c>
      <c r="G26" s="50" t="s">
        <v>731</v>
      </c>
      <c r="H26" s="50"/>
      <c r="I26" s="50" t="s">
        <v>733</v>
      </c>
      <c r="J26" s="50">
        <v>1</v>
      </c>
      <c r="K26" s="50">
        <v>1</v>
      </c>
      <c r="L26" s="50">
        <v>2</v>
      </c>
      <c r="M26" s="66">
        <v>3000</v>
      </c>
      <c r="N26" s="66">
        <v>1481.16</v>
      </c>
      <c r="O26" s="67">
        <v>3000</v>
      </c>
      <c r="P26" s="66">
        <f t="shared" si="0"/>
        <v>0</v>
      </c>
      <c r="Q26" s="71"/>
      <c r="R26" s="29"/>
      <c r="S26" s="29"/>
      <c r="T26" s="29"/>
      <c r="U26" s="29"/>
      <c r="V26" s="29"/>
      <c r="W26" s="29"/>
      <c r="X26" s="29"/>
      <c r="Y26" s="29"/>
      <c r="Z26" s="29"/>
      <c r="AA26" s="29"/>
      <c r="AB26" s="29"/>
      <c r="AC26" s="29"/>
      <c r="AD26" s="29"/>
      <c r="AE26" s="29"/>
      <c r="AF26" s="29"/>
      <c r="AG26" s="29"/>
      <c r="AH26" s="29"/>
      <c r="AI26" s="29"/>
      <c r="AJ26" s="29"/>
      <c r="AK26" s="29"/>
    </row>
    <row r="27" spans="1:37" s="30" customFormat="1" ht="69" customHeight="1" x14ac:dyDescent="0.25">
      <c r="A27" s="28" t="s">
        <v>3183</v>
      </c>
      <c r="B27" s="28" t="s">
        <v>3184</v>
      </c>
      <c r="C27" s="27" t="s">
        <v>8</v>
      </c>
      <c r="D27" s="50" t="s">
        <v>785</v>
      </c>
      <c r="E27" s="50" t="s">
        <v>786</v>
      </c>
      <c r="F27" s="50" t="s">
        <v>91</v>
      </c>
      <c r="G27" s="50" t="s">
        <v>787</v>
      </c>
      <c r="H27" s="50"/>
      <c r="I27" s="50" t="s">
        <v>789</v>
      </c>
      <c r="J27" s="50">
        <v>100</v>
      </c>
      <c r="K27" s="50">
        <v>100</v>
      </c>
      <c r="L27" s="50">
        <v>100</v>
      </c>
      <c r="M27" s="66">
        <v>250000</v>
      </c>
      <c r="N27" s="66">
        <v>250000</v>
      </c>
      <c r="O27" s="67">
        <v>250000</v>
      </c>
      <c r="P27" s="66">
        <f t="shared" si="0"/>
        <v>0</v>
      </c>
      <c r="Q27" s="71" t="s">
        <v>790</v>
      </c>
      <c r="R27" s="32"/>
      <c r="S27" s="33"/>
      <c r="T27" s="29"/>
      <c r="U27" s="29"/>
      <c r="V27" s="29"/>
      <c r="W27" s="29"/>
      <c r="X27" s="29"/>
      <c r="Y27" s="29"/>
      <c r="Z27" s="29"/>
      <c r="AA27" s="29"/>
      <c r="AB27" s="29"/>
      <c r="AC27" s="29"/>
      <c r="AD27" s="29"/>
      <c r="AE27" s="29"/>
      <c r="AF27" s="29"/>
      <c r="AG27" s="29"/>
      <c r="AH27" s="29"/>
      <c r="AI27" s="29"/>
      <c r="AJ27" s="29"/>
      <c r="AK27" s="29"/>
    </row>
    <row r="28" spans="1:37" s="30" customFormat="1" ht="69" customHeight="1" x14ac:dyDescent="0.25">
      <c r="A28" s="28" t="s">
        <v>889</v>
      </c>
      <c r="B28" s="28" t="s">
        <v>890</v>
      </c>
      <c r="C28" s="27" t="s">
        <v>8</v>
      </c>
      <c r="D28" s="50" t="s">
        <v>885</v>
      </c>
      <c r="E28" s="50" t="s">
        <v>886</v>
      </c>
      <c r="F28" s="50" t="s">
        <v>91</v>
      </c>
      <c r="G28" s="50" t="s">
        <v>887</v>
      </c>
      <c r="H28" s="50"/>
      <c r="I28" s="50" t="s">
        <v>888</v>
      </c>
      <c r="J28" s="50">
        <v>2</v>
      </c>
      <c r="K28" s="50">
        <v>1</v>
      </c>
      <c r="L28" s="50">
        <v>2</v>
      </c>
      <c r="M28" s="66">
        <v>1200</v>
      </c>
      <c r="N28" s="66">
        <v>453.84</v>
      </c>
      <c r="O28" s="67">
        <v>1200</v>
      </c>
      <c r="P28" s="66">
        <f t="shared" si="0"/>
        <v>0</v>
      </c>
      <c r="Q28" s="71"/>
      <c r="R28" s="32"/>
      <c r="S28" s="33"/>
      <c r="T28" s="29"/>
      <c r="U28" s="29"/>
      <c r="V28" s="29"/>
      <c r="W28" s="29"/>
      <c r="X28" s="29"/>
      <c r="Y28" s="29"/>
      <c r="Z28" s="29"/>
      <c r="AA28" s="29"/>
      <c r="AB28" s="29"/>
      <c r="AC28" s="29"/>
      <c r="AD28" s="29"/>
      <c r="AE28" s="29"/>
      <c r="AF28" s="29"/>
      <c r="AG28" s="29"/>
      <c r="AH28" s="29"/>
      <c r="AI28" s="29"/>
      <c r="AJ28" s="29"/>
      <c r="AK28" s="29"/>
    </row>
    <row r="29" spans="1:37" s="30" customFormat="1" ht="69" customHeight="1" x14ac:dyDescent="0.25">
      <c r="A29" s="28" t="s">
        <v>2298</v>
      </c>
      <c r="B29" s="28" t="s">
        <v>2299</v>
      </c>
      <c r="C29" s="27" t="s">
        <v>8</v>
      </c>
      <c r="D29" s="50" t="s">
        <v>2294</v>
      </c>
      <c r="E29" s="50" t="s">
        <v>2295</v>
      </c>
      <c r="F29" s="50" t="s">
        <v>91</v>
      </c>
      <c r="G29" s="50" t="s">
        <v>2296</v>
      </c>
      <c r="H29" s="50"/>
      <c r="I29" s="50" t="s">
        <v>2297</v>
      </c>
      <c r="J29" s="50">
        <v>100</v>
      </c>
      <c r="K29" s="50">
        <v>100</v>
      </c>
      <c r="L29" s="50">
        <v>100</v>
      </c>
      <c r="M29" s="66">
        <v>10000</v>
      </c>
      <c r="N29" s="66">
        <v>0</v>
      </c>
      <c r="O29" s="67">
        <v>10000</v>
      </c>
      <c r="P29" s="66">
        <f t="shared" si="0"/>
        <v>0</v>
      </c>
      <c r="Q29" s="71" t="s">
        <v>2291</v>
      </c>
      <c r="R29" s="29"/>
      <c r="S29" s="29"/>
      <c r="T29" s="29"/>
      <c r="U29" s="29"/>
      <c r="V29" s="29"/>
      <c r="W29" s="29"/>
      <c r="X29" s="29"/>
      <c r="Y29" s="29"/>
      <c r="Z29" s="29"/>
      <c r="AA29" s="29"/>
      <c r="AB29" s="29"/>
      <c r="AC29" s="29"/>
      <c r="AD29" s="29"/>
      <c r="AE29" s="29"/>
      <c r="AF29" s="29"/>
      <c r="AG29" s="29"/>
      <c r="AH29" s="29"/>
      <c r="AI29" s="29"/>
      <c r="AJ29" s="29"/>
      <c r="AK29" s="29"/>
    </row>
    <row r="30" spans="1:37" s="30" customFormat="1" ht="69" customHeight="1" x14ac:dyDescent="0.25">
      <c r="A30" s="28" t="s">
        <v>2303</v>
      </c>
      <c r="B30" s="28" t="s">
        <v>2304</v>
      </c>
      <c r="C30" s="27" t="s">
        <v>8</v>
      </c>
      <c r="D30" s="50" t="s">
        <v>2294</v>
      </c>
      <c r="E30" s="50" t="s">
        <v>2300</v>
      </c>
      <c r="F30" s="50" t="s">
        <v>91</v>
      </c>
      <c r="G30" s="50" t="s">
        <v>2301</v>
      </c>
      <c r="H30" s="50"/>
      <c r="I30" s="50" t="s">
        <v>2302</v>
      </c>
      <c r="J30" s="50">
        <v>100</v>
      </c>
      <c r="K30" s="50">
        <v>100</v>
      </c>
      <c r="L30" s="50">
        <v>100</v>
      </c>
      <c r="M30" s="66">
        <v>22000</v>
      </c>
      <c r="N30" s="66">
        <v>0</v>
      </c>
      <c r="O30" s="67">
        <v>22000</v>
      </c>
      <c r="P30" s="66">
        <f t="shared" si="0"/>
        <v>0</v>
      </c>
      <c r="Q30" s="71" t="s">
        <v>2291</v>
      </c>
      <c r="R30" s="29"/>
      <c r="S30" s="29"/>
      <c r="T30" s="29"/>
      <c r="U30" s="29"/>
      <c r="V30" s="29"/>
      <c r="W30" s="29"/>
      <c r="X30" s="29"/>
      <c r="Y30" s="29"/>
      <c r="Z30" s="29"/>
      <c r="AA30" s="29"/>
      <c r="AB30" s="29"/>
      <c r="AC30" s="29"/>
      <c r="AD30" s="29"/>
      <c r="AE30" s="29"/>
      <c r="AF30" s="29"/>
      <c r="AG30" s="29"/>
      <c r="AH30" s="29"/>
      <c r="AI30" s="29"/>
      <c r="AJ30" s="29"/>
      <c r="AK30" s="29"/>
    </row>
    <row r="31" spans="1:37" s="30" customFormat="1" ht="69" customHeight="1" x14ac:dyDescent="0.25">
      <c r="A31" s="77" t="s">
        <v>4051</v>
      </c>
      <c r="B31" s="77"/>
      <c r="C31" s="27" t="s">
        <v>8</v>
      </c>
      <c r="D31" s="50" t="s">
        <v>785</v>
      </c>
      <c r="E31" s="50" t="s">
        <v>785</v>
      </c>
      <c r="F31" s="50" t="s">
        <v>91</v>
      </c>
      <c r="G31" s="50" t="s">
        <v>3027</v>
      </c>
      <c r="H31" s="50"/>
      <c r="I31" s="50" t="s">
        <v>789</v>
      </c>
      <c r="J31" s="50">
        <v>100</v>
      </c>
      <c r="K31" s="50">
        <v>100</v>
      </c>
      <c r="L31" s="50">
        <v>100</v>
      </c>
      <c r="M31" s="66">
        <v>167165.41</v>
      </c>
      <c r="N31" s="66">
        <v>167165.41</v>
      </c>
      <c r="O31" s="67">
        <v>167165.41</v>
      </c>
      <c r="P31" s="66">
        <f t="shared" si="0"/>
        <v>0</v>
      </c>
      <c r="Q31" s="71"/>
      <c r="R31" s="29"/>
      <c r="S31" s="29"/>
      <c r="T31" s="29"/>
      <c r="U31" s="29"/>
      <c r="V31" s="29"/>
      <c r="W31" s="29"/>
      <c r="X31" s="29"/>
      <c r="Y31" s="29"/>
      <c r="Z31" s="29"/>
      <c r="AA31" s="29"/>
      <c r="AB31" s="29"/>
      <c r="AC31" s="29"/>
      <c r="AD31" s="29"/>
      <c r="AE31" s="29"/>
      <c r="AF31" s="29"/>
      <c r="AG31" s="29"/>
      <c r="AH31" s="29"/>
      <c r="AI31" s="29"/>
      <c r="AJ31" s="29"/>
      <c r="AK31" s="29"/>
    </row>
    <row r="32" spans="1:37" s="30" customFormat="1" ht="69" customHeight="1" x14ac:dyDescent="0.25">
      <c r="A32" s="28" t="s">
        <v>908</v>
      </c>
      <c r="B32" s="28" t="s">
        <v>909</v>
      </c>
      <c r="C32" s="27" t="s">
        <v>904</v>
      </c>
      <c r="D32" s="50" t="s">
        <v>905</v>
      </c>
      <c r="E32" s="50" t="s">
        <v>906</v>
      </c>
      <c r="F32" s="50" t="s">
        <v>91</v>
      </c>
      <c r="G32" s="50" t="s">
        <v>907</v>
      </c>
      <c r="H32" s="50"/>
      <c r="I32" s="50"/>
      <c r="J32" s="50"/>
      <c r="K32" s="50"/>
      <c r="L32" s="50"/>
      <c r="M32" s="66">
        <v>20000</v>
      </c>
      <c r="N32" s="66">
        <v>12913</v>
      </c>
      <c r="O32" s="67">
        <v>20000</v>
      </c>
      <c r="P32" s="66">
        <f t="shared" si="0"/>
        <v>0</v>
      </c>
      <c r="Q32" s="71"/>
      <c r="R32" s="29"/>
      <c r="S32" s="29"/>
      <c r="T32" s="29"/>
      <c r="U32" s="29"/>
      <c r="V32" s="29"/>
      <c r="W32" s="29"/>
      <c r="X32" s="29"/>
      <c r="Y32" s="29"/>
      <c r="Z32" s="29"/>
      <c r="AA32" s="29"/>
      <c r="AB32" s="29"/>
      <c r="AC32" s="29"/>
      <c r="AD32" s="29"/>
      <c r="AE32" s="29"/>
      <c r="AF32" s="29"/>
      <c r="AG32" s="29"/>
      <c r="AH32" s="29"/>
      <c r="AI32" s="29"/>
      <c r="AJ32" s="29"/>
      <c r="AK32" s="29"/>
    </row>
    <row r="33" spans="1:37" s="30" customFormat="1" ht="69" customHeight="1" x14ac:dyDescent="0.25">
      <c r="A33" s="28" t="s">
        <v>917</v>
      </c>
      <c r="B33" s="28" t="s">
        <v>918</v>
      </c>
      <c r="C33" s="27" t="s">
        <v>904</v>
      </c>
      <c r="D33" s="50" t="s">
        <v>914</v>
      </c>
      <c r="E33" s="50" t="s">
        <v>915</v>
      </c>
      <c r="F33" s="50" t="s">
        <v>91</v>
      </c>
      <c r="G33" s="50" t="s">
        <v>916</v>
      </c>
      <c r="H33" s="50"/>
      <c r="I33" s="50"/>
      <c r="J33" s="50"/>
      <c r="K33" s="50"/>
      <c r="L33" s="50"/>
      <c r="M33" s="66">
        <v>2500</v>
      </c>
      <c r="N33" s="66"/>
      <c r="O33" s="67">
        <v>2500</v>
      </c>
      <c r="P33" s="66">
        <f t="shared" si="0"/>
        <v>0</v>
      </c>
      <c r="Q33" s="71"/>
      <c r="R33" s="29"/>
      <c r="S33" s="29"/>
      <c r="T33" s="29"/>
      <c r="U33" s="29"/>
      <c r="V33" s="29"/>
      <c r="W33" s="29"/>
      <c r="X33" s="29"/>
      <c r="Y33" s="29"/>
      <c r="Z33" s="29"/>
      <c r="AA33" s="29"/>
      <c r="AB33" s="29"/>
      <c r="AC33" s="29"/>
      <c r="AD33" s="29"/>
      <c r="AE33" s="29"/>
      <c r="AF33" s="29"/>
      <c r="AG33" s="29"/>
      <c r="AH33" s="29"/>
      <c r="AI33" s="29"/>
      <c r="AJ33" s="29"/>
      <c r="AK33" s="29"/>
    </row>
    <row r="34" spans="1:37" s="30" customFormat="1" ht="69" customHeight="1" x14ac:dyDescent="0.25">
      <c r="A34" s="28" t="s">
        <v>935</v>
      </c>
      <c r="B34" s="28" t="s">
        <v>936</v>
      </c>
      <c r="C34" s="27" t="s">
        <v>904</v>
      </c>
      <c r="D34" s="50" t="s">
        <v>932</v>
      </c>
      <c r="E34" s="50" t="s">
        <v>933</v>
      </c>
      <c r="F34" s="50"/>
      <c r="G34" s="50" t="s">
        <v>934</v>
      </c>
      <c r="H34" s="50"/>
      <c r="I34" s="50"/>
      <c r="J34" s="50"/>
      <c r="K34" s="50"/>
      <c r="L34" s="50"/>
      <c r="M34" s="66">
        <v>4000</v>
      </c>
      <c r="N34" s="66"/>
      <c r="O34" s="67">
        <v>4000</v>
      </c>
      <c r="P34" s="66">
        <f t="shared" si="0"/>
        <v>0</v>
      </c>
      <c r="Q34" s="71"/>
      <c r="R34" s="29"/>
      <c r="S34" s="29"/>
      <c r="T34" s="29"/>
      <c r="U34" s="29"/>
      <c r="V34" s="29"/>
      <c r="W34" s="29"/>
      <c r="X34" s="29"/>
      <c r="Y34" s="29"/>
      <c r="Z34" s="29"/>
      <c r="AA34" s="29"/>
      <c r="AB34" s="29"/>
      <c r="AC34" s="29"/>
      <c r="AD34" s="29"/>
      <c r="AE34" s="29"/>
      <c r="AF34" s="29"/>
      <c r="AG34" s="29"/>
      <c r="AH34" s="29"/>
      <c r="AI34" s="29"/>
      <c r="AJ34" s="29"/>
      <c r="AK34" s="29"/>
    </row>
    <row r="35" spans="1:37" s="30" customFormat="1" ht="69" customHeight="1" x14ac:dyDescent="0.25">
      <c r="A35" s="28" t="s">
        <v>913</v>
      </c>
      <c r="B35" s="28" t="s">
        <v>910</v>
      </c>
      <c r="C35" s="27" t="s">
        <v>904</v>
      </c>
      <c r="D35" s="50" t="s">
        <v>910</v>
      </c>
      <c r="E35" s="52" t="s">
        <v>911</v>
      </c>
      <c r="F35" s="50" t="s">
        <v>91</v>
      </c>
      <c r="G35" s="50" t="s">
        <v>912</v>
      </c>
      <c r="H35" s="50"/>
      <c r="I35" s="50"/>
      <c r="J35" s="50"/>
      <c r="K35" s="50"/>
      <c r="L35" s="50"/>
      <c r="M35" s="66">
        <v>12000</v>
      </c>
      <c r="N35" s="66">
        <v>11411.18</v>
      </c>
      <c r="O35" s="67">
        <v>12000</v>
      </c>
      <c r="P35" s="66">
        <f t="shared" si="0"/>
        <v>0</v>
      </c>
      <c r="Q35" s="71"/>
      <c r="R35" s="29"/>
      <c r="S35" s="29"/>
      <c r="T35" s="29"/>
      <c r="U35" s="29"/>
      <c r="V35" s="29"/>
      <c r="W35" s="29"/>
      <c r="X35" s="29"/>
      <c r="Y35" s="29"/>
      <c r="Z35" s="29"/>
      <c r="AA35" s="29"/>
      <c r="AB35" s="29"/>
      <c r="AC35" s="29"/>
      <c r="AD35" s="29"/>
      <c r="AE35" s="29"/>
      <c r="AF35" s="29"/>
      <c r="AG35" s="29"/>
      <c r="AH35" s="29"/>
      <c r="AI35" s="29"/>
      <c r="AJ35" s="29"/>
      <c r="AK35" s="29"/>
    </row>
    <row r="36" spans="1:37" s="30" customFormat="1" ht="69" customHeight="1" x14ac:dyDescent="0.25">
      <c r="A36" s="28" t="s">
        <v>925</v>
      </c>
      <c r="B36" s="28" t="s">
        <v>919</v>
      </c>
      <c r="C36" s="27" t="s">
        <v>904</v>
      </c>
      <c r="D36" s="50" t="s">
        <v>919</v>
      </c>
      <c r="E36" s="50" t="s">
        <v>920</v>
      </c>
      <c r="F36" s="50" t="s">
        <v>91</v>
      </c>
      <c r="G36" s="50" t="s">
        <v>921</v>
      </c>
      <c r="H36" s="50" t="s">
        <v>922</v>
      </c>
      <c r="I36" s="50" t="s">
        <v>923</v>
      </c>
      <c r="J36" s="50">
        <v>22000</v>
      </c>
      <c r="K36" s="50">
        <v>22000</v>
      </c>
      <c r="L36" s="50" t="s">
        <v>924</v>
      </c>
      <c r="M36" s="66">
        <v>91400</v>
      </c>
      <c r="N36" s="66">
        <v>48577.29</v>
      </c>
      <c r="O36" s="67">
        <v>91400</v>
      </c>
      <c r="P36" s="66">
        <f t="shared" si="0"/>
        <v>0</v>
      </c>
      <c r="Q36" s="71"/>
      <c r="R36" s="29"/>
      <c r="S36" s="29"/>
      <c r="T36" s="29"/>
      <c r="U36" s="29"/>
      <c r="V36" s="29"/>
      <c r="W36" s="29"/>
      <c r="X36" s="29"/>
      <c r="Y36" s="29"/>
      <c r="Z36" s="29"/>
      <c r="AA36" s="29"/>
      <c r="AB36" s="29"/>
      <c r="AC36" s="29"/>
      <c r="AD36" s="29"/>
      <c r="AE36" s="29"/>
      <c r="AF36" s="29"/>
      <c r="AG36" s="29"/>
      <c r="AH36" s="29"/>
      <c r="AI36" s="29"/>
      <c r="AJ36" s="29"/>
      <c r="AK36" s="29"/>
    </row>
    <row r="37" spans="1:37" s="30" customFormat="1" ht="69" customHeight="1" x14ac:dyDescent="0.25">
      <c r="A37" s="28" t="s">
        <v>925</v>
      </c>
      <c r="B37" s="28" t="s">
        <v>919</v>
      </c>
      <c r="C37" s="27" t="s">
        <v>904</v>
      </c>
      <c r="D37" s="50"/>
      <c r="E37" s="50" t="s">
        <v>926</v>
      </c>
      <c r="F37" s="50" t="s">
        <v>91</v>
      </c>
      <c r="G37" s="50" t="s">
        <v>921</v>
      </c>
      <c r="H37" s="50" t="s">
        <v>922</v>
      </c>
      <c r="I37" s="50" t="s">
        <v>923</v>
      </c>
      <c r="J37" s="50">
        <v>4000</v>
      </c>
      <c r="K37" s="50">
        <v>4000</v>
      </c>
      <c r="L37" s="50" t="s">
        <v>927</v>
      </c>
      <c r="M37" s="66"/>
      <c r="N37" s="66"/>
      <c r="O37" s="67"/>
      <c r="P37" s="66">
        <f t="shared" si="0"/>
        <v>0</v>
      </c>
      <c r="Q37" s="71"/>
      <c r="R37" s="29"/>
      <c r="S37" s="29"/>
      <c r="T37" s="29"/>
      <c r="U37" s="29"/>
      <c r="V37" s="29"/>
      <c r="W37" s="29"/>
      <c r="X37" s="29"/>
      <c r="Y37" s="29"/>
      <c r="Z37" s="29"/>
      <c r="AA37" s="29"/>
      <c r="AB37" s="29"/>
      <c r="AC37" s="29"/>
      <c r="AD37" s="29"/>
      <c r="AE37" s="29"/>
      <c r="AF37" s="29"/>
      <c r="AG37" s="29"/>
      <c r="AH37" s="29"/>
      <c r="AI37" s="29"/>
      <c r="AJ37" s="29"/>
      <c r="AK37" s="29"/>
    </row>
    <row r="38" spans="1:37" s="30" customFormat="1" ht="69" customHeight="1" x14ac:dyDescent="0.25">
      <c r="A38" s="28" t="s">
        <v>925</v>
      </c>
      <c r="B38" s="28" t="s">
        <v>919</v>
      </c>
      <c r="C38" s="27" t="s">
        <v>904</v>
      </c>
      <c r="D38" s="50"/>
      <c r="E38" s="50" t="s">
        <v>928</v>
      </c>
      <c r="F38" s="50" t="s">
        <v>91</v>
      </c>
      <c r="G38" s="50" t="s">
        <v>921</v>
      </c>
      <c r="H38" s="50" t="s">
        <v>922</v>
      </c>
      <c r="I38" s="50" t="s">
        <v>929</v>
      </c>
      <c r="J38" s="50"/>
      <c r="K38" s="50"/>
      <c r="L38" s="50"/>
      <c r="M38" s="66"/>
      <c r="N38" s="66"/>
      <c r="O38" s="67"/>
      <c r="P38" s="66">
        <f t="shared" si="0"/>
        <v>0</v>
      </c>
      <c r="Q38" s="71"/>
      <c r="R38" s="29"/>
      <c r="S38" s="29"/>
      <c r="T38" s="29"/>
      <c r="U38" s="29"/>
      <c r="V38" s="29"/>
      <c r="W38" s="29"/>
      <c r="X38" s="29"/>
      <c r="Y38" s="29"/>
      <c r="Z38" s="29"/>
      <c r="AA38" s="29"/>
      <c r="AB38" s="29"/>
      <c r="AC38" s="29"/>
      <c r="AD38" s="29"/>
      <c r="AE38" s="29"/>
      <c r="AF38" s="29"/>
      <c r="AG38" s="29"/>
      <c r="AH38" s="29"/>
      <c r="AI38" s="29"/>
      <c r="AJ38" s="29"/>
      <c r="AK38" s="29"/>
    </row>
    <row r="39" spans="1:37" s="30" customFormat="1" ht="69" customHeight="1" x14ac:dyDescent="0.25">
      <c r="A39" s="28" t="s">
        <v>925</v>
      </c>
      <c r="B39" s="28" t="s">
        <v>919</v>
      </c>
      <c r="C39" s="27" t="s">
        <v>904</v>
      </c>
      <c r="D39" s="50"/>
      <c r="E39" s="50" t="s">
        <v>930</v>
      </c>
      <c r="F39" s="50" t="s">
        <v>91</v>
      </c>
      <c r="G39" s="50" t="s">
        <v>921</v>
      </c>
      <c r="H39" s="50" t="s">
        <v>922</v>
      </c>
      <c r="I39" s="50"/>
      <c r="J39" s="50">
        <v>4000</v>
      </c>
      <c r="K39" s="50">
        <v>4235</v>
      </c>
      <c r="L39" s="50"/>
      <c r="M39" s="66"/>
      <c r="N39" s="66"/>
      <c r="O39" s="67"/>
      <c r="P39" s="66">
        <f t="shared" si="0"/>
        <v>0</v>
      </c>
      <c r="Q39" s="71"/>
      <c r="R39" s="29"/>
      <c r="S39" s="29"/>
      <c r="T39" s="29"/>
      <c r="U39" s="29"/>
      <c r="V39" s="29"/>
      <c r="W39" s="29"/>
      <c r="X39" s="29"/>
      <c r="Y39" s="29"/>
      <c r="Z39" s="29"/>
      <c r="AA39" s="29"/>
      <c r="AB39" s="29"/>
      <c r="AC39" s="29"/>
      <c r="AD39" s="29"/>
      <c r="AE39" s="29"/>
      <c r="AF39" s="29"/>
      <c r="AG39" s="29"/>
      <c r="AH39" s="29"/>
      <c r="AI39" s="29"/>
      <c r="AJ39" s="29"/>
      <c r="AK39" s="29"/>
    </row>
    <row r="40" spans="1:37" s="30" customFormat="1" ht="69" customHeight="1" x14ac:dyDescent="0.25">
      <c r="A40" s="28" t="s">
        <v>925</v>
      </c>
      <c r="B40" s="28" t="s">
        <v>919</v>
      </c>
      <c r="C40" s="27" t="s">
        <v>904</v>
      </c>
      <c r="D40" s="50"/>
      <c r="E40" s="50" t="s">
        <v>931</v>
      </c>
      <c r="F40" s="50" t="s">
        <v>91</v>
      </c>
      <c r="G40" s="50" t="s">
        <v>921</v>
      </c>
      <c r="H40" s="50" t="s">
        <v>922</v>
      </c>
      <c r="I40" s="50" t="s">
        <v>929</v>
      </c>
      <c r="J40" s="50"/>
      <c r="K40" s="50"/>
      <c r="L40" s="50"/>
      <c r="M40" s="66"/>
      <c r="N40" s="66"/>
      <c r="O40" s="67"/>
      <c r="P40" s="66">
        <f t="shared" si="0"/>
        <v>0</v>
      </c>
      <c r="Q40" s="71"/>
      <c r="R40" s="29"/>
      <c r="S40" s="29"/>
      <c r="T40" s="29"/>
      <c r="U40" s="29"/>
      <c r="V40" s="29"/>
      <c r="W40" s="29"/>
      <c r="X40" s="29"/>
      <c r="Y40" s="29"/>
      <c r="Z40" s="29"/>
      <c r="AA40" s="29"/>
      <c r="AB40" s="29"/>
      <c r="AC40" s="29"/>
      <c r="AD40" s="29"/>
      <c r="AE40" s="29"/>
      <c r="AF40" s="29"/>
      <c r="AG40" s="29"/>
      <c r="AH40" s="29"/>
      <c r="AI40" s="29"/>
      <c r="AJ40" s="29"/>
      <c r="AK40" s="29"/>
    </row>
    <row r="41" spans="1:37" s="30" customFormat="1" ht="69" customHeight="1" x14ac:dyDescent="0.25">
      <c r="A41" s="28" t="s">
        <v>971</v>
      </c>
      <c r="B41" s="28" t="s">
        <v>972</v>
      </c>
      <c r="C41" s="27" t="s">
        <v>2</v>
      </c>
      <c r="D41" s="50" t="s">
        <v>968</v>
      </c>
      <c r="E41" s="50" t="s">
        <v>969</v>
      </c>
      <c r="F41" s="50" t="s">
        <v>91</v>
      </c>
      <c r="G41" s="50" t="s">
        <v>970</v>
      </c>
      <c r="H41" s="50"/>
      <c r="I41" s="50" t="s">
        <v>954</v>
      </c>
      <c r="J41" s="50">
        <v>1</v>
      </c>
      <c r="K41" s="55">
        <v>0</v>
      </c>
      <c r="L41" s="50">
        <v>1</v>
      </c>
      <c r="M41" s="67">
        <v>8000</v>
      </c>
      <c r="N41" s="66">
        <v>0</v>
      </c>
      <c r="O41" s="67">
        <v>8000</v>
      </c>
      <c r="P41" s="66">
        <f t="shared" si="0"/>
        <v>0</v>
      </c>
      <c r="Q41" s="71"/>
      <c r="R41" s="29"/>
      <c r="S41" s="29"/>
      <c r="T41" s="29"/>
      <c r="U41" s="29"/>
      <c r="V41" s="29"/>
      <c r="W41" s="29"/>
      <c r="X41" s="29"/>
      <c r="Y41" s="29"/>
      <c r="Z41" s="29"/>
      <c r="AA41" s="29"/>
      <c r="AB41" s="29"/>
      <c r="AC41" s="29"/>
      <c r="AD41" s="29"/>
      <c r="AE41" s="29"/>
      <c r="AF41" s="29"/>
      <c r="AG41" s="29"/>
      <c r="AH41" s="29"/>
      <c r="AI41" s="29"/>
      <c r="AJ41" s="29"/>
      <c r="AK41" s="29"/>
    </row>
    <row r="42" spans="1:37" s="30" customFormat="1" ht="69" customHeight="1" x14ac:dyDescent="0.25">
      <c r="A42" s="28" t="s">
        <v>949</v>
      </c>
      <c r="B42" s="28" t="s">
        <v>950</v>
      </c>
      <c r="C42" s="27" t="s">
        <v>2</v>
      </c>
      <c r="D42" s="50" t="s">
        <v>945</v>
      </c>
      <c r="E42" s="50" t="s">
        <v>946</v>
      </c>
      <c r="F42" s="50" t="s">
        <v>940</v>
      </c>
      <c r="G42" s="50" t="s">
        <v>947</v>
      </c>
      <c r="H42" s="50"/>
      <c r="I42" s="50" t="s">
        <v>948</v>
      </c>
      <c r="J42" s="50"/>
      <c r="K42" s="55">
        <v>0.50011749999999999</v>
      </c>
      <c r="L42" s="50"/>
      <c r="M42" s="67">
        <v>4000</v>
      </c>
      <c r="N42" s="66">
        <v>2000.47</v>
      </c>
      <c r="O42" s="67">
        <v>4000</v>
      </c>
      <c r="P42" s="66">
        <f t="shared" si="0"/>
        <v>0</v>
      </c>
      <c r="Q42" s="71"/>
      <c r="R42" s="29"/>
      <c r="S42" s="29"/>
      <c r="T42" s="29"/>
      <c r="U42" s="29"/>
      <c r="V42" s="29"/>
      <c r="W42" s="29"/>
      <c r="X42" s="29"/>
      <c r="Y42" s="29"/>
      <c r="Z42" s="29"/>
      <c r="AA42" s="29"/>
      <c r="AB42" s="29"/>
      <c r="AC42" s="29"/>
      <c r="AD42" s="29"/>
      <c r="AE42" s="29"/>
      <c r="AF42" s="29"/>
      <c r="AG42" s="29"/>
      <c r="AH42" s="29"/>
      <c r="AI42" s="29"/>
      <c r="AJ42" s="29"/>
      <c r="AK42" s="29"/>
    </row>
    <row r="43" spans="1:37" s="30" customFormat="1" ht="69" customHeight="1" x14ac:dyDescent="0.25">
      <c r="A43" s="28" t="s">
        <v>955</v>
      </c>
      <c r="B43" s="28" t="s">
        <v>956</v>
      </c>
      <c r="C43" s="27" t="s">
        <v>2</v>
      </c>
      <c r="D43" s="50" t="s">
        <v>951</v>
      </c>
      <c r="E43" s="50" t="s">
        <v>952</v>
      </c>
      <c r="F43" s="50" t="s">
        <v>91</v>
      </c>
      <c r="G43" s="50" t="s">
        <v>953</v>
      </c>
      <c r="H43" s="50"/>
      <c r="I43" s="50" t="s">
        <v>954</v>
      </c>
      <c r="J43" s="50">
        <v>1</v>
      </c>
      <c r="K43" s="55">
        <v>0.97142857142857142</v>
      </c>
      <c r="L43" s="50">
        <v>1</v>
      </c>
      <c r="M43" s="67">
        <v>175000</v>
      </c>
      <c r="N43" s="66">
        <v>170000</v>
      </c>
      <c r="O43" s="67">
        <v>175000</v>
      </c>
      <c r="P43" s="66">
        <f t="shared" si="0"/>
        <v>0</v>
      </c>
      <c r="Q43" s="71"/>
      <c r="R43" s="29"/>
      <c r="S43" s="29"/>
      <c r="T43" s="29"/>
      <c r="U43" s="29"/>
      <c r="V43" s="29"/>
      <c r="W43" s="29"/>
      <c r="X43" s="29"/>
      <c r="Y43" s="29"/>
      <c r="Z43" s="29"/>
      <c r="AA43" s="29"/>
      <c r="AB43" s="29"/>
      <c r="AC43" s="29"/>
      <c r="AD43" s="29"/>
      <c r="AE43" s="29"/>
      <c r="AF43" s="29"/>
      <c r="AG43" s="29"/>
      <c r="AH43" s="29"/>
      <c r="AI43" s="29"/>
      <c r="AJ43" s="29"/>
      <c r="AK43" s="29"/>
    </row>
    <row r="44" spans="1:37" s="30" customFormat="1" ht="69" customHeight="1" x14ac:dyDescent="0.25">
      <c r="A44" s="28" t="s">
        <v>961</v>
      </c>
      <c r="B44" s="28" t="s">
        <v>962</v>
      </c>
      <c r="C44" s="27" t="s">
        <v>2</v>
      </c>
      <c r="D44" s="50" t="s">
        <v>958</v>
      </c>
      <c r="E44" s="50" t="s">
        <v>959</v>
      </c>
      <c r="F44" s="50" t="s">
        <v>91</v>
      </c>
      <c r="G44" s="50" t="s">
        <v>960</v>
      </c>
      <c r="H44" s="50"/>
      <c r="I44" s="50" t="s">
        <v>954</v>
      </c>
      <c r="J44" s="50">
        <v>1</v>
      </c>
      <c r="K44" s="55">
        <v>0.30671533778894039</v>
      </c>
      <c r="L44" s="50">
        <v>1</v>
      </c>
      <c r="M44" s="67">
        <v>23491</v>
      </c>
      <c r="N44" s="66">
        <v>7205.0499999999993</v>
      </c>
      <c r="O44" s="67">
        <v>16430</v>
      </c>
      <c r="P44" s="66">
        <f t="shared" si="0"/>
        <v>7061</v>
      </c>
      <c r="Q44" s="71"/>
      <c r="R44" s="29"/>
      <c r="S44" s="29"/>
      <c r="T44" s="29"/>
      <c r="U44" s="29"/>
      <c r="V44" s="29"/>
      <c r="W44" s="29"/>
      <c r="X44" s="29"/>
      <c r="Y44" s="29"/>
      <c r="Z44" s="29"/>
      <c r="AA44" s="29"/>
      <c r="AB44" s="29"/>
      <c r="AC44" s="29"/>
      <c r="AD44" s="29"/>
      <c r="AE44" s="29"/>
      <c r="AF44" s="29"/>
      <c r="AG44" s="29"/>
      <c r="AH44" s="29"/>
      <c r="AI44" s="29"/>
      <c r="AJ44" s="29"/>
      <c r="AK44" s="29"/>
    </row>
    <row r="45" spans="1:37" s="30" customFormat="1" ht="69" customHeight="1" x14ac:dyDescent="0.25">
      <c r="A45" s="28" t="s">
        <v>943</v>
      </c>
      <c r="B45" s="28" t="s">
        <v>944</v>
      </c>
      <c r="C45" s="27" t="s">
        <v>2</v>
      </c>
      <c r="D45" s="50" t="s">
        <v>938</v>
      </c>
      <c r="E45" s="50" t="s">
        <v>939</v>
      </c>
      <c r="F45" s="50" t="s">
        <v>940</v>
      </c>
      <c r="G45" s="50" t="s">
        <v>941</v>
      </c>
      <c r="H45" s="50"/>
      <c r="I45" s="50" t="s">
        <v>942</v>
      </c>
      <c r="J45" s="50"/>
      <c r="K45" s="55">
        <v>0.45587</v>
      </c>
      <c r="L45" s="50"/>
      <c r="M45" s="67">
        <v>5000</v>
      </c>
      <c r="N45" s="66">
        <v>2279.35</v>
      </c>
      <c r="O45" s="67">
        <v>5000</v>
      </c>
      <c r="P45" s="66">
        <f t="shared" si="0"/>
        <v>0</v>
      </c>
      <c r="Q45" s="71"/>
      <c r="R45" s="29"/>
      <c r="S45" s="29"/>
      <c r="T45" s="29"/>
      <c r="U45" s="29"/>
      <c r="V45" s="29"/>
      <c r="W45" s="29"/>
      <c r="X45" s="29"/>
      <c r="Y45" s="29"/>
      <c r="Z45" s="29"/>
      <c r="AA45" s="29"/>
      <c r="AB45" s="29"/>
      <c r="AC45" s="29"/>
      <c r="AD45" s="29"/>
      <c r="AE45" s="29"/>
      <c r="AF45" s="29"/>
      <c r="AG45" s="29"/>
      <c r="AH45" s="29"/>
      <c r="AI45" s="29"/>
      <c r="AJ45" s="29"/>
      <c r="AK45" s="29"/>
    </row>
    <row r="46" spans="1:37" s="30" customFormat="1" ht="69" customHeight="1" x14ac:dyDescent="0.25">
      <c r="A46" s="28" t="s">
        <v>966</v>
      </c>
      <c r="B46" s="28" t="s">
        <v>967</v>
      </c>
      <c r="C46" s="27" t="s">
        <v>2</v>
      </c>
      <c r="D46" s="50" t="s">
        <v>963</v>
      </c>
      <c r="E46" s="50" t="s">
        <v>964</v>
      </c>
      <c r="F46" s="50" t="s">
        <v>91</v>
      </c>
      <c r="G46" s="50" t="s">
        <v>965</v>
      </c>
      <c r="H46" s="50"/>
      <c r="I46" s="50" t="s">
        <v>954</v>
      </c>
      <c r="J46" s="50">
        <v>1</v>
      </c>
      <c r="K46" s="55">
        <v>1</v>
      </c>
      <c r="L46" s="50">
        <v>1</v>
      </c>
      <c r="M46" s="67">
        <v>24000</v>
      </c>
      <c r="N46" s="66">
        <v>24000</v>
      </c>
      <c r="O46" s="67">
        <v>24000</v>
      </c>
      <c r="P46" s="66">
        <f t="shared" si="0"/>
        <v>0</v>
      </c>
      <c r="Q46" s="71"/>
      <c r="R46" s="29"/>
      <c r="S46" s="29"/>
      <c r="T46" s="29"/>
      <c r="U46" s="29"/>
      <c r="V46" s="29"/>
      <c r="W46" s="29"/>
      <c r="X46" s="29"/>
      <c r="Y46" s="29"/>
      <c r="Z46" s="29"/>
      <c r="AA46" s="29"/>
      <c r="AB46" s="29"/>
      <c r="AC46" s="29"/>
      <c r="AD46" s="29"/>
      <c r="AE46" s="29"/>
      <c r="AF46" s="29"/>
      <c r="AG46" s="29"/>
      <c r="AH46" s="29"/>
      <c r="AI46" s="29"/>
      <c r="AJ46" s="29"/>
      <c r="AK46" s="29"/>
    </row>
    <row r="47" spans="1:37" s="30" customFormat="1" ht="69" customHeight="1" x14ac:dyDescent="0.25">
      <c r="A47" s="28" t="s">
        <v>1048</v>
      </c>
      <c r="B47" s="28" t="s">
        <v>1046</v>
      </c>
      <c r="C47" s="27" t="s">
        <v>9</v>
      </c>
      <c r="D47" s="50" t="s">
        <v>1046</v>
      </c>
      <c r="E47" s="50" t="s">
        <v>1042</v>
      </c>
      <c r="F47" s="50" t="s">
        <v>91</v>
      </c>
      <c r="G47" s="50" t="s">
        <v>1047</v>
      </c>
      <c r="H47" s="50" t="s">
        <v>132</v>
      </c>
      <c r="I47" s="50" t="s">
        <v>1038</v>
      </c>
      <c r="J47" s="50">
        <v>125</v>
      </c>
      <c r="K47" s="54">
        <v>1</v>
      </c>
      <c r="L47" s="50">
        <v>125</v>
      </c>
      <c r="M47" s="66">
        <v>125000</v>
      </c>
      <c r="N47" s="68">
        <v>125000</v>
      </c>
      <c r="O47" s="67">
        <v>125000</v>
      </c>
      <c r="P47" s="66">
        <f t="shared" si="0"/>
        <v>0</v>
      </c>
      <c r="Q47" s="71"/>
      <c r="R47" s="29"/>
      <c r="S47" s="29"/>
      <c r="T47" s="29"/>
      <c r="U47" s="29"/>
      <c r="V47" s="29"/>
      <c r="W47" s="29"/>
      <c r="X47" s="29"/>
      <c r="Y47" s="29"/>
      <c r="Z47" s="29"/>
      <c r="AA47" s="29"/>
      <c r="AB47" s="29"/>
      <c r="AC47" s="29"/>
      <c r="AD47" s="29"/>
      <c r="AE47" s="29"/>
      <c r="AF47" s="29"/>
      <c r="AG47" s="29"/>
      <c r="AH47" s="29"/>
      <c r="AI47" s="29"/>
      <c r="AJ47" s="29"/>
      <c r="AK47" s="29"/>
    </row>
    <row r="48" spans="1:37" s="30" customFormat="1" ht="69" customHeight="1" x14ac:dyDescent="0.25">
      <c r="A48" s="28" t="s">
        <v>1040</v>
      </c>
      <c r="B48" s="28" t="s">
        <v>1035</v>
      </c>
      <c r="C48" s="27" t="s">
        <v>9</v>
      </c>
      <c r="D48" s="50" t="s">
        <v>1035</v>
      </c>
      <c r="E48" s="50" t="s">
        <v>1036</v>
      </c>
      <c r="F48" s="50" t="s">
        <v>91</v>
      </c>
      <c r="G48" s="50" t="s">
        <v>1037</v>
      </c>
      <c r="H48" s="50" t="s">
        <v>132</v>
      </c>
      <c r="I48" s="50" t="s">
        <v>1038</v>
      </c>
      <c r="J48" s="50">
        <v>25</v>
      </c>
      <c r="K48" s="50">
        <v>25</v>
      </c>
      <c r="L48" s="50">
        <v>30</v>
      </c>
      <c r="M48" s="66">
        <v>35000</v>
      </c>
      <c r="N48" s="68">
        <v>35000</v>
      </c>
      <c r="O48" s="67">
        <v>42000</v>
      </c>
      <c r="P48" s="66">
        <f t="shared" si="0"/>
        <v>-7000</v>
      </c>
      <c r="Q48" s="71" t="s">
        <v>1039</v>
      </c>
      <c r="R48" s="29"/>
      <c r="S48" s="29"/>
      <c r="T48" s="29"/>
      <c r="U48" s="29"/>
      <c r="V48" s="29"/>
      <c r="W48" s="29"/>
      <c r="X48" s="29"/>
      <c r="Y48" s="29"/>
      <c r="Z48" s="29"/>
      <c r="AA48" s="29"/>
      <c r="AB48" s="29"/>
      <c r="AC48" s="29"/>
      <c r="AD48" s="29"/>
      <c r="AE48" s="29"/>
      <c r="AF48" s="29"/>
      <c r="AG48" s="29"/>
      <c r="AH48" s="29"/>
      <c r="AI48" s="29"/>
      <c r="AJ48" s="29"/>
      <c r="AK48" s="29"/>
    </row>
    <row r="49" spans="1:37" s="30" customFormat="1" ht="69" customHeight="1" x14ac:dyDescent="0.25">
      <c r="A49" s="28" t="s">
        <v>1003</v>
      </c>
      <c r="B49" s="28" t="s">
        <v>1004</v>
      </c>
      <c r="C49" s="27" t="s">
        <v>9</v>
      </c>
      <c r="D49" s="50" t="s">
        <v>1000</v>
      </c>
      <c r="E49" s="50" t="s">
        <v>1001</v>
      </c>
      <c r="F49" s="50" t="s">
        <v>91</v>
      </c>
      <c r="G49" s="50" t="s">
        <v>15</v>
      </c>
      <c r="H49" s="50" t="s">
        <v>132</v>
      </c>
      <c r="I49" s="50" t="s">
        <v>1002</v>
      </c>
      <c r="J49" s="50"/>
      <c r="K49" s="50">
        <v>41.45</v>
      </c>
      <c r="L49" s="50"/>
      <c r="M49" s="66">
        <v>2000</v>
      </c>
      <c r="N49" s="68">
        <v>1958.55</v>
      </c>
      <c r="O49" s="67">
        <v>2000</v>
      </c>
      <c r="P49" s="66">
        <f t="shared" si="0"/>
        <v>0</v>
      </c>
      <c r="Q49" s="71"/>
      <c r="R49" s="29"/>
      <c r="S49" s="29"/>
      <c r="T49" s="29"/>
      <c r="U49" s="29"/>
      <c r="V49" s="29"/>
      <c r="W49" s="29"/>
      <c r="X49" s="29"/>
      <c r="Y49" s="29"/>
      <c r="Z49" s="29"/>
      <c r="AA49" s="29"/>
      <c r="AB49" s="29"/>
      <c r="AC49" s="29"/>
      <c r="AD49" s="29"/>
      <c r="AE49" s="29"/>
      <c r="AF49" s="29"/>
      <c r="AG49" s="29"/>
      <c r="AH49" s="29"/>
      <c r="AI49" s="29"/>
      <c r="AJ49" s="29"/>
      <c r="AK49" s="29"/>
    </row>
    <row r="50" spans="1:37" s="30" customFormat="1" ht="69" customHeight="1" x14ac:dyDescent="0.25">
      <c r="A50" s="28" t="s">
        <v>1168</v>
      </c>
      <c r="B50" s="28" t="s">
        <v>1167</v>
      </c>
      <c r="C50" s="27" t="s">
        <v>9</v>
      </c>
      <c r="D50" s="50" t="s">
        <v>1166</v>
      </c>
      <c r="E50" s="50" t="s">
        <v>1167</v>
      </c>
      <c r="F50" s="50" t="s">
        <v>91</v>
      </c>
      <c r="G50" s="50" t="s">
        <v>53</v>
      </c>
      <c r="H50" s="56">
        <v>181814</v>
      </c>
      <c r="I50" s="50" t="s">
        <v>989</v>
      </c>
      <c r="J50" s="50">
        <v>3</v>
      </c>
      <c r="K50" s="50">
        <v>2</v>
      </c>
      <c r="L50" s="50">
        <v>3</v>
      </c>
      <c r="M50" s="66">
        <v>133157</v>
      </c>
      <c r="N50" s="66">
        <v>110879.95999999999</v>
      </c>
      <c r="O50" s="67">
        <v>181814</v>
      </c>
      <c r="P50" s="66">
        <f t="shared" si="0"/>
        <v>-48657</v>
      </c>
      <c r="Q50" s="71"/>
      <c r="R50" s="29"/>
      <c r="S50" s="29"/>
      <c r="T50" s="29"/>
      <c r="U50" s="29"/>
      <c r="V50" s="29"/>
      <c r="W50" s="29"/>
      <c r="X50" s="29"/>
      <c r="Y50" s="29"/>
      <c r="Z50" s="29"/>
      <c r="AA50" s="29"/>
      <c r="AB50" s="29"/>
      <c r="AC50" s="29"/>
      <c r="AD50" s="29"/>
      <c r="AE50" s="29"/>
      <c r="AF50" s="29"/>
      <c r="AG50" s="29"/>
      <c r="AH50" s="29"/>
      <c r="AI50" s="29"/>
      <c r="AJ50" s="29"/>
      <c r="AK50" s="29"/>
    </row>
    <row r="51" spans="1:37" s="30" customFormat="1" ht="69" customHeight="1" x14ac:dyDescent="0.25">
      <c r="A51" s="28" t="s">
        <v>1045</v>
      </c>
      <c r="B51" s="28" t="s">
        <v>1041</v>
      </c>
      <c r="C51" s="27" t="s">
        <v>9</v>
      </c>
      <c r="D51" s="50" t="s">
        <v>1041</v>
      </c>
      <c r="E51" s="50" t="s">
        <v>1042</v>
      </c>
      <c r="F51" s="50" t="s">
        <v>91</v>
      </c>
      <c r="G51" s="50" t="s">
        <v>20</v>
      </c>
      <c r="H51" s="50" t="s">
        <v>132</v>
      </c>
      <c r="I51" s="50" t="s">
        <v>1043</v>
      </c>
      <c r="J51" s="50">
        <v>42</v>
      </c>
      <c r="K51" s="54">
        <v>1</v>
      </c>
      <c r="L51" s="50">
        <v>46</v>
      </c>
      <c r="M51" s="66">
        <v>84525</v>
      </c>
      <c r="N51" s="68">
        <v>84525</v>
      </c>
      <c r="O51" s="67">
        <v>92700</v>
      </c>
      <c r="P51" s="66">
        <f t="shared" si="0"/>
        <v>-8175</v>
      </c>
      <c r="Q51" s="71" t="s">
        <v>1044</v>
      </c>
      <c r="R51" s="29"/>
      <c r="S51" s="29"/>
      <c r="T51" s="29"/>
      <c r="U51" s="29"/>
      <c r="V51" s="29"/>
      <c r="W51" s="29"/>
      <c r="X51" s="29"/>
      <c r="Y51" s="29"/>
      <c r="Z51" s="29"/>
      <c r="AA51" s="29"/>
      <c r="AB51" s="29"/>
      <c r="AC51" s="29"/>
      <c r="AD51" s="29"/>
      <c r="AE51" s="29"/>
      <c r="AF51" s="29"/>
      <c r="AG51" s="29"/>
      <c r="AH51" s="29"/>
      <c r="AI51" s="29"/>
      <c r="AJ51" s="29"/>
      <c r="AK51" s="29"/>
    </row>
    <row r="52" spans="1:37" s="30" customFormat="1" ht="69" customHeight="1" x14ac:dyDescent="0.25">
      <c r="A52" s="28" t="s">
        <v>3096</v>
      </c>
      <c r="B52" s="28" t="s">
        <v>3094</v>
      </c>
      <c r="C52" s="27" t="s">
        <v>9</v>
      </c>
      <c r="D52" s="50"/>
      <c r="E52" s="50" t="s">
        <v>3094</v>
      </c>
      <c r="F52" s="50" t="s">
        <v>91</v>
      </c>
      <c r="G52" s="50" t="s">
        <v>58</v>
      </c>
      <c r="H52" s="56">
        <v>23000</v>
      </c>
      <c r="I52" s="50" t="s">
        <v>989</v>
      </c>
      <c r="J52" s="50">
        <v>0</v>
      </c>
      <c r="K52" s="50">
        <v>0</v>
      </c>
      <c r="L52" s="50">
        <v>1</v>
      </c>
      <c r="M52" s="66">
        <v>0</v>
      </c>
      <c r="N52" s="66">
        <v>0</v>
      </c>
      <c r="O52" s="67">
        <v>23000</v>
      </c>
      <c r="P52" s="66">
        <f t="shared" si="0"/>
        <v>-23000</v>
      </c>
      <c r="Q52" s="71" t="s">
        <v>3095</v>
      </c>
      <c r="R52" s="29"/>
      <c r="S52" s="29"/>
      <c r="T52" s="29"/>
      <c r="U52" s="29"/>
      <c r="V52" s="29"/>
      <c r="W52" s="29"/>
      <c r="X52" s="29"/>
      <c r="Y52" s="29"/>
      <c r="Z52" s="29"/>
      <c r="AA52" s="29"/>
      <c r="AB52" s="29"/>
      <c r="AC52" s="29"/>
      <c r="AD52" s="29"/>
      <c r="AE52" s="29"/>
      <c r="AF52" s="29"/>
      <c r="AG52" s="29"/>
      <c r="AH52" s="29"/>
      <c r="AI52" s="29"/>
      <c r="AJ52" s="29"/>
      <c r="AK52" s="29"/>
    </row>
    <row r="53" spans="1:37" s="30" customFormat="1" ht="69" customHeight="1" x14ac:dyDescent="0.25">
      <c r="A53" s="28" t="s">
        <v>1186</v>
      </c>
      <c r="B53" s="28" t="s">
        <v>1184</v>
      </c>
      <c r="C53" s="27" t="s">
        <v>9</v>
      </c>
      <c r="D53" s="50" t="s">
        <v>1183</v>
      </c>
      <c r="E53" s="50" t="s">
        <v>1184</v>
      </c>
      <c r="F53" s="50" t="s">
        <v>91</v>
      </c>
      <c r="G53" s="50" t="s">
        <v>57</v>
      </c>
      <c r="H53" s="56">
        <v>31300</v>
      </c>
      <c r="I53" s="50" t="s">
        <v>989</v>
      </c>
      <c r="J53" s="50"/>
      <c r="K53" s="50"/>
      <c r="L53" s="50"/>
      <c r="M53" s="66">
        <v>25700</v>
      </c>
      <c r="N53" s="66">
        <v>25700</v>
      </c>
      <c r="O53" s="67">
        <v>31300</v>
      </c>
      <c r="P53" s="66">
        <f t="shared" si="0"/>
        <v>-5600</v>
      </c>
      <c r="Q53" s="71" t="s">
        <v>1185</v>
      </c>
      <c r="R53" s="29"/>
      <c r="S53" s="29"/>
      <c r="T53" s="29"/>
      <c r="U53" s="29"/>
      <c r="V53" s="29"/>
      <c r="W53" s="29"/>
      <c r="X53" s="29"/>
      <c r="Y53" s="29"/>
      <c r="Z53" s="29"/>
      <c r="AA53" s="29"/>
      <c r="AB53" s="29"/>
      <c r="AC53" s="29"/>
      <c r="AD53" s="29"/>
      <c r="AE53" s="29"/>
      <c r="AF53" s="29"/>
      <c r="AG53" s="29"/>
      <c r="AH53" s="29"/>
      <c r="AI53" s="29"/>
      <c r="AJ53" s="29"/>
      <c r="AK53" s="29"/>
    </row>
    <row r="54" spans="1:37" s="30" customFormat="1" ht="69" customHeight="1" x14ac:dyDescent="0.25">
      <c r="A54" s="28" t="s">
        <v>1053</v>
      </c>
      <c r="B54" s="28" t="s">
        <v>1054</v>
      </c>
      <c r="C54" s="27" t="s">
        <v>9</v>
      </c>
      <c r="D54" s="50" t="s">
        <v>1049</v>
      </c>
      <c r="E54" s="50" t="s">
        <v>1050</v>
      </c>
      <c r="F54" s="50" t="s">
        <v>91</v>
      </c>
      <c r="G54" s="50" t="s">
        <v>21</v>
      </c>
      <c r="H54" s="50" t="s">
        <v>993</v>
      </c>
      <c r="I54" s="50" t="s">
        <v>1051</v>
      </c>
      <c r="J54" s="50" t="s">
        <v>1052</v>
      </c>
      <c r="K54" s="50">
        <v>0</v>
      </c>
      <c r="L54" s="50"/>
      <c r="M54" s="66">
        <v>8000</v>
      </c>
      <c r="N54" s="68">
        <v>8000</v>
      </c>
      <c r="O54" s="67">
        <v>8000</v>
      </c>
      <c r="P54" s="66">
        <f t="shared" si="0"/>
        <v>0</v>
      </c>
      <c r="Q54" s="71" t="s">
        <v>4072</v>
      </c>
      <c r="R54" s="29"/>
      <c r="S54" s="29"/>
      <c r="T54" s="29"/>
      <c r="U54" s="29"/>
      <c r="V54" s="29"/>
      <c r="W54" s="29"/>
      <c r="X54" s="29"/>
      <c r="Y54" s="29"/>
      <c r="Z54" s="29"/>
      <c r="AA54" s="29"/>
      <c r="AB54" s="29"/>
      <c r="AC54" s="29"/>
      <c r="AD54" s="29"/>
      <c r="AE54" s="29"/>
      <c r="AF54" s="29"/>
      <c r="AG54" s="29"/>
      <c r="AH54" s="29"/>
      <c r="AI54" s="29"/>
      <c r="AJ54" s="29"/>
      <c r="AK54" s="29"/>
    </row>
    <row r="55" spans="1:37" s="30" customFormat="1" ht="69" customHeight="1" x14ac:dyDescent="0.25">
      <c r="A55" s="28" t="s">
        <v>1158</v>
      </c>
      <c r="B55" s="28" t="s">
        <v>1159</v>
      </c>
      <c r="C55" s="27" t="s">
        <v>9</v>
      </c>
      <c r="D55" s="50" t="s">
        <v>1156</v>
      </c>
      <c r="E55" s="50" t="s">
        <v>1157</v>
      </c>
      <c r="F55" s="50" t="s">
        <v>91</v>
      </c>
      <c r="G55" s="50" t="s">
        <v>41</v>
      </c>
      <c r="H55" s="56">
        <v>113050</v>
      </c>
      <c r="I55" s="50" t="s">
        <v>989</v>
      </c>
      <c r="J55" s="50">
        <v>2</v>
      </c>
      <c r="K55" s="50">
        <v>3</v>
      </c>
      <c r="L55" s="50">
        <v>2</v>
      </c>
      <c r="M55" s="66">
        <v>108200</v>
      </c>
      <c r="N55" s="66">
        <v>46916.229999999996</v>
      </c>
      <c r="O55" s="67">
        <v>113050</v>
      </c>
      <c r="P55" s="66">
        <f t="shared" si="0"/>
        <v>-4850</v>
      </c>
      <c r="Q55" s="71" t="s">
        <v>1124</v>
      </c>
      <c r="R55" s="29"/>
      <c r="S55" s="29"/>
      <c r="T55" s="29"/>
      <c r="U55" s="29"/>
      <c r="V55" s="29"/>
      <c r="W55" s="29"/>
      <c r="X55" s="29"/>
      <c r="Y55" s="29"/>
      <c r="Z55" s="29"/>
      <c r="AA55" s="29"/>
      <c r="AB55" s="29"/>
      <c r="AC55" s="29"/>
      <c r="AD55" s="29"/>
      <c r="AE55" s="29"/>
      <c r="AF55" s="29"/>
      <c r="AG55" s="29"/>
      <c r="AH55" s="29"/>
      <c r="AI55" s="29"/>
      <c r="AJ55" s="29"/>
      <c r="AK55" s="29"/>
    </row>
    <row r="56" spans="1:37" s="30" customFormat="1" ht="69" customHeight="1" x14ac:dyDescent="0.25">
      <c r="A56" s="28" t="s">
        <v>41</v>
      </c>
      <c r="B56" s="28" t="s">
        <v>3108</v>
      </c>
      <c r="C56" s="27" t="s">
        <v>9</v>
      </c>
      <c r="D56" s="50"/>
      <c r="E56" s="50" t="s">
        <v>3108</v>
      </c>
      <c r="F56" s="50"/>
      <c r="G56" s="50"/>
      <c r="H56" s="56"/>
      <c r="I56" s="50"/>
      <c r="J56" s="50"/>
      <c r="K56" s="50"/>
      <c r="L56" s="50"/>
      <c r="M56" s="66">
        <v>19744</v>
      </c>
      <c r="N56" s="66"/>
      <c r="O56" s="67">
        <v>0</v>
      </c>
      <c r="P56" s="66">
        <f t="shared" si="0"/>
        <v>19744</v>
      </c>
      <c r="Q56" s="71"/>
      <c r="R56" s="29"/>
      <c r="S56" s="29"/>
      <c r="T56" s="29"/>
      <c r="U56" s="29"/>
      <c r="V56" s="29"/>
      <c r="W56" s="29"/>
      <c r="X56" s="29"/>
      <c r="Y56" s="29"/>
      <c r="Z56" s="29"/>
      <c r="AA56" s="29"/>
      <c r="AB56" s="29"/>
      <c r="AC56" s="29"/>
      <c r="AD56" s="29"/>
      <c r="AE56" s="29"/>
      <c r="AF56" s="29"/>
      <c r="AG56" s="29"/>
      <c r="AH56" s="29"/>
      <c r="AI56" s="29"/>
      <c r="AJ56" s="29"/>
      <c r="AK56" s="29"/>
    </row>
    <row r="57" spans="1:37" s="30" customFormat="1" ht="69" customHeight="1" x14ac:dyDescent="0.25">
      <c r="A57" s="28" t="s">
        <v>1028</v>
      </c>
      <c r="B57" s="28" t="s">
        <v>1025</v>
      </c>
      <c r="C57" s="27" t="s">
        <v>9</v>
      </c>
      <c r="D57" s="50" t="s">
        <v>1025</v>
      </c>
      <c r="E57" s="50" t="s">
        <v>1026</v>
      </c>
      <c r="F57" s="50" t="s">
        <v>91</v>
      </c>
      <c r="G57" s="50" t="s">
        <v>27</v>
      </c>
      <c r="H57" s="50" t="s">
        <v>132</v>
      </c>
      <c r="I57" s="50" t="s">
        <v>1022</v>
      </c>
      <c r="J57" s="50" t="s">
        <v>1027</v>
      </c>
      <c r="K57" s="50">
        <v>23409.26</v>
      </c>
      <c r="L57" s="50" t="s">
        <v>1027</v>
      </c>
      <c r="M57" s="66">
        <v>402000</v>
      </c>
      <c r="N57" s="68">
        <f>M57-K57</f>
        <v>378590.74</v>
      </c>
      <c r="O57" s="67">
        <v>402000</v>
      </c>
      <c r="P57" s="66">
        <f t="shared" si="0"/>
        <v>0</v>
      </c>
      <c r="Q57" s="71"/>
      <c r="R57" s="29"/>
      <c r="S57" s="29"/>
      <c r="T57" s="29"/>
      <c r="U57" s="29"/>
      <c r="V57" s="29"/>
      <c r="W57" s="29"/>
      <c r="X57" s="29"/>
      <c r="Y57" s="29"/>
      <c r="Z57" s="29"/>
      <c r="AA57" s="29"/>
      <c r="AB57" s="29"/>
      <c r="AC57" s="29"/>
      <c r="AD57" s="29"/>
      <c r="AE57" s="29"/>
      <c r="AF57" s="29"/>
      <c r="AG57" s="29"/>
      <c r="AH57" s="29"/>
      <c r="AI57" s="29"/>
      <c r="AJ57" s="29"/>
      <c r="AK57" s="29"/>
    </row>
    <row r="58" spans="1:37" s="30" customFormat="1" ht="69" customHeight="1" x14ac:dyDescent="0.25">
      <c r="A58" s="28" t="s">
        <v>1117</v>
      </c>
      <c r="B58" s="28" t="s">
        <v>1118</v>
      </c>
      <c r="C58" s="27" t="s">
        <v>9</v>
      </c>
      <c r="D58" s="50" t="s">
        <v>1115</v>
      </c>
      <c r="E58" s="50" t="s">
        <v>1116</v>
      </c>
      <c r="F58" s="50" t="s">
        <v>91</v>
      </c>
      <c r="G58" s="50" t="s">
        <v>59</v>
      </c>
      <c r="H58" s="56">
        <v>212450</v>
      </c>
      <c r="I58" s="50" t="s">
        <v>989</v>
      </c>
      <c r="J58" s="50"/>
      <c r="K58" s="50"/>
      <c r="L58" s="50"/>
      <c r="M58" s="66">
        <v>1095352</v>
      </c>
      <c r="N58" s="66">
        <v>933896.34</v>
      </c>
      <c r="O58" s="67">
        <v>212450</v>
      </c>
      <c r="P58" s="66">
        <f t="shared" si="0"/>
        <v>882902</v>
      </c>
      <c r="Q58" s="71"/>
      <c r="R58" s="29"/>
      <c r="S58" s="29"/>
      <c r="T58" s="29"/>
      <c r="U58" s="29"/>
      <c r="V58" s="29"/>
      <c r="W58" s="29"/>
      <c r="X58" s="29"/>
      <c r="Y58" s="29"/>
      <c r="Z58" s="29"/>
      <c r="AA58" s="29"/>
      <c r="AB58" s="29"/>
      <c r="AC58" s="29"/>
      <c r="AD58" s="29"/>
      <c r="AE58" s="29"/>
      <c r="AF58" s="29"/>
      <c r="AG58" s="29"/>
      <c r="AH58" s="29"/>
      <c r="AI58" s="29"/>
      <c r="AJ58" s="29"/>
      <c r="AK58" s="29"/>
    </row>
    <row r="59" spans="1:37" s="30" customFormat="1" ht="69" customHeight="1" x14ac:dyDescent="0.25">
      <c r="A59" s="28" t="s">
        <v>1120</v>
      </c>
      <c r="B59" s="28" t="s">
        <v>1121</v>
      </c>
      <c r="C59" s="27" t="s">
        <v>9</v>
      </c>
      <c r="D59" s="50" t="s">
        <v>1115</v>
      </c>
      <c r="E59" s="50" t="s">
        <v>1119</v>
      </c>
      <c r="F59" s="50" t="s">
        <v>91</v>
      </c>
      <c r="G59" s="50" t="s">
        <v>60</v>
      </c>
      <c r="H59" s="56"/>
      <c r="I59" s="50" t="s">
        <v>989</v>
      </c>
      <c r="J59" s="50"/>
      <c r="K59" s="50"/>
      <c r="L59" s="50"/>
      <c r="M59" s="66">
        <v>331090</v>
      </c>
      <c r="N59" s="66">
        <v>0</v>
      </c>
      <c r="O59" s="67">
        <v>0</v>
      </c>
      <c r="P59" s="66">
        <f t="shared" si="0"/>
        <v>331090</v>
      </c>
      <c r="Q59" s="71"/>
      <c r="R59" s="29"/>
      <c r="S59" s="29"/>
      <c r="T59" s="29"/>
      <c r="U59" s="29"/>
      <c r="V59" s="29"/>
      <c r="W59" s="29"/>
      <c r="X59" s="29"/>
      <c r="Y59" s="29"/>
      <c r="Z59" s="29"/>
      <c r="AA59" s="29"/>
      <c r="AB59" s="29"/>
      <c r="AC59" s="29"/>
      <c r="AD59" s="29"/>
      <c r="AE59" s="29"/>
      <c r="AF59" s="29"/>
      <c r="AG59" s="29"/>
      <c r="AH59" s="29"/>
      <c r="AI59" s="29"/>
      <c r="AJ59" s="29"/>
      <c r="AK59" s="29"/>
    </row>
    <row r="60" spans="1:37" s="30" customFormat="1" ht="69" customHeight="1" x14ac:dyDescent="0.25">
      <c r="A60" s="28" t="s">
        <v>1023</v>
      </c>
      <c r="B60" s="28" t="s">
        <v>1024</v>
      </c>
      <c r="C60" s="27" t="s">
        <v>9</v>
      </c>
      <c r="D60" s="50" t="s">
        <v>1020</v>
      </c>
      <c r="E60" s="50" t="s">
        <v>1021</v>
      </c>
      <c r="F60" s="50" t="s">
        <v>91</v>
      </c>
      <c r="G60" s="50" t="s">
        <v>26</v>
      </c>
      <c r="H60" s="50" t="s">
        <v>132</v>
      </c>
      <c r="I60" s="50" t="s">
        <v>1022</v>
      </c>
      <c r="J60" s="50">
        <v>20</v>
      </c>
      <c r="K60" s="50">
        <v>0</v>
      </c>
      <c r="L60" s="50">
        <v>20</v>
      </c>
      <c r="M60" s="66">
        <v>72000</v>
      </c>
      <c r="N60" s="68">
        <v>72000</v>
      </c>
      <c r="O60" s="67">
        <v>72000</v>
      </c>
      <c r="P60" s="66">
        <f t="shared" si="0"/>
        <v>0</v>
      </c>
      <c r="Q60" s="71"/>
      <c r="R60" s="29"/>
      <c r="S60" s="29"/>
      <c r="T60" s="29"/>
      <c r="U60" s="29"/>
      <c r="V60" s="29"/>
      <c r="W60" s="29"/>
      <c r="X60" s="29"/>
      <c r="Y60" s="29"/>
      <c r="Z60" s="29"/>
      <c r="AA60" s="29"/>
      <c r="AB60" s="29"/>
      <c r="AC60" s="29"/>
      <c r="AD60" s="29"/>
      <c r="AE60" s="29"/>
      <c r="AF60" s="29"/>
      <c r="AG60" s="29"/>
      <c r="AH60" s="29"/>
      <c r="AI60" s="29"/>
      <c r="AJ60" s="29"/>
      <c r="AK60" s="29"/>
    </row>
    <row r="61" spans="1:37" s="30" customFormat="1" ht="69" customHeight="1" x14ac:dyDescent="0.25">
      <c r="A61" s="28" t="s">
        <v>999</v>
      </c>
      <c r="B61" s="28" t="s">
        <v>991</v>
      </c>
      <c r="C61" s="27" t="s">
        <v>9</v>
      </c>
      <c r="D61" s="50" t="s">
        <v>991</v>
      </c>
      <c r="E61" s="50" t="s">
        <v>992</v>
      </c>
      <c r="F61" s="50" t="s">
        <v>91</v>
      </c>
      <c r="G61" s="50" t="s">
        <v>17</v>
      </c>
      <c r="H61" s="50" t="s">
        <v>993</v>
      </c>
      <c r="I61" s="50" t="s">
        <v>994</v>
      </c>
      <c r="J61" s="50" t="s">
        <v>995</v>
      </c>
      <c r="K61" s="50" t="s">
        <v>996</v>
      </c>
      <c r="L61" s="54" t="s">
        <v>994</v>
      </c>
      <c r="M61" s="66">
        <v>62000</v>
      </c>
      <c r="N61" s="68" t="s">
        <v>997</v>
      </c>
      <c r="O61" s="67">
        <v>28000</v>
      </c>
      <c r="P61" s="66">
        <f t="shared" si="0"/>
        <v>34000</v>
      </c>
      <c r="Q61" s="71" t="s">
        <v>998</v>
      </c>
      <c r="R61" s="29"/>
      <c r="S61" s="29"/>
      <c r="T61" s="29"/>
      <c r="U61" s="29"/>
      <c r="V61" s="29"/>
      <c r="W61" s="29"/>
      <c r="X61" s="29"/>
      <c r="Y61" s="29"/>
      <c r="Z61" s="29"/>
      <c r="AA61" s="29"/>
      <c r="AB61" s="29"/>
      <c r="AC61" s="29"/>
      <c r="AD61" s="29"/>
      <c r="AE61" s="29"/>
      <c r="AF61" s="29"/>
      <c r="AG61" s="29"/>
      <c r="AH61" s="29"/>
      <c r="AI61" s="29"/>
      <c r="AJ61" s="29"/>
      <c r="AK61" s="29"/>
    </row>
    <row r="62" spans="1:37" s="30" customFormat="1" ht="69" customHeight="1" x14ac:dyDescent="0.25">
      <c r="A62" s="28" t="s">
        <v>1063</v>
      </c>
      <c r="B62" s="28" t="s">
        <v>1059</v>
      </c>
      <c r="C62" s="27" t="s">
        <v>9</v>
      </c>
      <c r="D62" s="50" t="s">
        <v>1059</v>
      </c>
      <c r="E62" s="50" t="s">
        <v>1060</v>
      </c>
      <c r="F62" s="50" t="s">
        <v>91</v>
      </c>
      <c r="G62" s="50" t="s">
        <v>32</v>
      </c>
      <c r="H62" s="56" t="s">
        <v>132</v>
      </c>
      <c r="I62" s="50" t="s">
        <v>1062</v>
      </c>
      <c r="J62" s="50">
        <v>1</v>
      </c>
      <c r="K62" s="50">
        <v>0.85</v>
      </c>
      <c r="L62" s="50">
        <v>1</v>
      </c>
      <c r="M62" s="66">
        <v>109200</v>
      </c>
      <c r="N62" s="68"/>
      <c r="O62" s="67">
        <v>109200</v>
      </c>
      <c r="P62" s="66">
        <f t="shared" si="0"/>
        <v>0</v>
      </c>
      <c r="Q62" s="71" t="s">
        <v>4070</v>
      </c>
      <c r="R62" s="29"/>
      <c r="S62" s="29"/>
      <c r="T62" s="29"/>
      <c r="U62" s="29"/>
      <c r="V62" s="29"/>
      <c r="W62" s="29"/>
      <c r="X62" s="29"/>
      <c r="Y62" s="29"/>
      <c r="Z62" s="29"/>
      <c r="AA62" s="29"/>
      <c r="AB62" s="29"/>
      <c r="AC62" s="29"/>
      <c r="AD62" s="29"/>
      <c r="AE62" s="29"/>
      <c r="AF62" s="29"/>
      <c r="AG62" s="29"/>
      <c r="AH62" s="29"/>
      <c r="AI62" s="29"/>
      <c r="AJ62" s="29"/>
      <c r="AK62" s="29"/>
    </row>
    <row r="63" spans="1:37" s="30" customFormat="1" ht="69" customHeight="1" x14ac:dyDescent="0.25">
      <c r="A63" s="28" t="s">
        <v>3057</v>
      </c>
      <c r="B63" s="28" t="s">
        <v>3058</v>
      </c>
      <c r="C63" s="27" t="s">
        <v>9</v>
      </c>
      <c r="D63" s="50" t="s">
        <v>3050</v>
      </c>
      <c r="E63" s="50" t="s">
        <v>3051</v>
      </c>
      <c r="F63" s="50" t="s">
        <v>91</v>
      </c>
      <c r="G63" s="50" t="s">
        <v>35</v>
      </c>
      <c r="H63" s="50" t="s">
        <v>132</v>
      </c>
      <c r="I63" s="50" t="s">
        <v>3052</v>
      </c>
      <c r="J63" s="50" t="s">
        <v>3053</v>
      </c>
      <c r="K63" s="50" t="s">
        <v>3054</v>
      </c>
      <c r="L63" s="50" t="s">
        <v>3055</v>
      </c>
      <c r="M63" s="66">
        <v>43475.25</v>
      </c>
      <c r="N63" s="66">
        <v>43475.25</v>
      </c>
      <c r="O63" s="67">
        <v>74155.520000000004</v>
      </c>
      <c r="P63" s="66">
        <f t="shared" si="0"/>
        <v>-30680.270000000004</v>
      </c>
      <c r="Q63" s="71" t="s">
        <v>3056</v>
      </c>
      <c r="R63" s="29"/>
      <c r="S63" s="29"/>
      <c r="T63" s="29"/>
      <c r="U63" s="29"/>
      <c r="V63" s="29"/>
      <c r="W63" s="29"/>
      <c r="X63" s="29"/>
      <c r="Y63" s="29"/>
      <c r="Z63" s="29"/>
      <c r="AA63" s="29"/>
      <c r="AB63" s="29"/>
      <c r="AC63" s="29"/>
      <c r="AD63" s="29"/>
      <c r="AE63" s="29"/>
      <c r="AF63" s="29"/>
      <c r="AG63" s="29"/>
      <c r="AH63" s="29"/>
      <c r="AI63" s="29"/>
      <c r="AJ63" s="29"/>
      <c r="AK63" s="29"/>
    </row>
    <row r="64" spans="1:37" s="30" customFormat="1" ht="69" customHeight="1" x14ac:dyDescent="0.25">
      <c r="A64" s="28" t="s">
        <v>54</v>
      </c>
      <c r="B64" s="28" t="s">
        <v>1125</v>
      </c>
      <c r="C64" s="27" t="s">
        <v>9</v>
      </c>
      <c r="D64" s="50" t="s">
        <v>1122</v>
      </c>
      <c r="E64" s="50" t="s">
        <v>1123</v>
      </c>
      <c r="F64" s="50" t="s">
        <v>91</v>
      </c>
      <c r="G64" s="50" t="s">
        <v>54</v>
      </c>
      <c r="H64" s="56">
        <v>325829</v>
      </c>
      <c r="I64" s="50" t="s">
        <v>989</v>
      </c>
      <c r="J64" s="50">
        <v>3</v>
      </c>
      <c r="K64" s="50">
        <v>4</v>
      </c>
      <c r="L64" s="50">
        <v>4</v>
      </c>
      <c r="M64" s="66">
        <v>161823</v>
      </c>
      <c r="N64" s="66">
        <v>76955.67</v>
      </c>
      <c r="O64" s="67">
        <v>325829</v>
      </c>
      <c r="P64" s="66">
        <f t="shared" si="0"/>
        <v>-164006</v>
      </c>
      <c r="Q64" s="71" t="s">
        <v>1124</v>
      </c>
      <c r="R64" s="29"/>
      <c r="S64" s="29"/>
      <c r="T64" s="29"/>
      <c r="U64" s="29"/>
      <c r="V64" s="29"/>
      <c r="W64" s="29"/>
      <c r="X64" s="29"/>
      <c r="Y64" s="29"/>
      <c r="Z64" s="29"/>
      <c r="AA64" s="29"/>
      <c r="AB64" s="29"/>
      <c r="AC64" s="29"/>
      <c r="AD64" s="29"/>
      <c r="AE64" s="29"/>
      <c r="AF64" s="29"/>
      <c r="AG64" s="29"/>
      <c r="AH64" s="29"/>
      <c r="AI64" s="29"/>
      <c r="AJ64" s="29"/>
      <c r="AK64" s="29"/>
    </row>
    <row r="65" spans="1:37" s="30" customFormat="1" ht="69" customHeight="1" x14ac:dyDescent="0.25">
      <c r="A65" s="28" t="s">
        <v>1165</v>
      </c>
      <c r="B65" s="28" t="s">
        <v>1164</v>
      </c>
      <c r="C65" s="27" t="s">
        <v>9</v>
      </c>
      <c r="D65" s="50" t="s">
        <v>1163</v>
      </c>
      <c r="E65" s="50" t="s">
        <v>1164</v>
      </c>
      <c r="F65" s="50" t="s">
        <v>91</v>
      </c>
      <c r="G65" s="50" t="s">
        <v>52</v>
      </c>
      <c r="H65" s="56">
        <v>630863</v>
      </c>
      <c r="I65" s="50" t="s">
        <v>989</v>
      </c>
      <c r="J65" s="50">
        <v>8</v>
      </c>
      <c r="K65" s="50" t="s">
        <v>1154</v>
      </c>
      <c r="L65" s="50">
        <v>8</v>
      </c>
      <c r="M65" s="66">
        <v>487230</v>
      </c>
      <c r="N65" s="66">
        <v>427860.5</v>
      </c>
      <c r="O65" s="67">
        <v>630863</v>
      </c>
      <c r="P65" s="66">
        <f t="shared" si="0"/>
        <v>-143633</v>
      </c>
      <c r="Q65" s="71"/>
      <c r="R65" s="29"/>
      <c r="S65" s="29"/>
      <c r="T65" s="29"/>
      <c r="U65" s="29"/>
      <c r="V65" s="29"/>
      <c r="W65" s="29"/>
      <c r="X65" s="29"/>
      <c r="Y65" s="29"/>
      <c r="Z65" s="29"/>
      <c r="AA65" s="29"/>
      <c r="AB65" s="29"/>
      <c r="AC65" s="29"/>
      <c r="AD65" s="29"/>
      <c r="AE65" s="29"/>
      <c r="AF65" s="29"/>
      <c r="AG65" s="29"/>
      <c r="AH65" s="29"/>
      <c r="AI65" s="29"/>
      <c r="AJ65" s="29"/>
      <c r="AK65" s="29"/>
    </row>
    <row r="66" spans="1:37" s="30" customFormat="1" ht="69" customHeight="1" x14ac:dyDescent="0.25">
      <c r="A66" s="28" t="s">
        <v>1172</v>
      </c>
      <c r="B66" s="28" t="s">
        <v>1173</v>
      </c>
      <c r="C66" s="27" t="s">
        <v>9</v>
      </c>
      <c r="D66" s="50" t="s">
        <v>1169</v>
      </c>
      <c r="E66" s="50" t="s">
        <v>1170</v>
      </c>
      <c r="F66" s="50" t="s">
        <v>91</v>
      </c>
      <c r="G66" s="50" t="s">
        <v>49</v>
      </c>
      <c r="H66" s="56">
        <v>614830</v>
      </c>
      <c r="I66" s="50" t="s">
        <v>989</v>
      </c>
      <c r="J66" s="50">
        <v>7</v>
      </c>
      <c r="K66" s="50">
        <v>7</v>
      </c>
      <c r="L66" s="50" t="s">
        <v>1171</v>
      </c>
      <c r="M66" s="66">
        <v>582978</v>
      </c>
      <c r="N66" s="66">
        <v>502364.19</v>
      </c>
      <c r="O66" s="67">
        <v>614830</v>
      </c>
      <c r="P66" s="66">
        <f t="shared" si="0"/>
        <v>-31852</v>
      </c>
      <c r="Q66" s="71" t="s">
        <v>1124</v>
      </c>
      <c r="R66" s="29"/>
      <c r="S66" s="29"/>
      <c r="T66" s="29"/>
      <c r="U66" s="29"/>
      <c r="V66" s="29"/>
      <c r="W66" s="29"/>
      <c r="X66" s="29"/>
      <c r="Y66" s="29"/>
      <c r="Z66" s="29"/>
      <c r="AA66" s="29"/>
      <c r="AB66" s="29"/>
      <c r="AC66" s="29"/>
      <c r="AD66" s="29"/>
      <c r="AE66" s="29"/>
      <c r="AF66" s="29"/>
      <c r="AG66" s="29"/>
      <c r="AH66" s="29"/>
      <c r="AI66" s="29"/>
      <c r="AJ66" s="29"/>
      <c r="AK66" s="29"/>
    </row>
    <row r="67" spans="1:37" s="30" customFormat="1" ht="69" customHeight="1" x14ac:dyDescent="0.25">
      <c r="A67" s="28" t="s">
        <v>1136</v>
      </c>
      <c r="B67" s="28" t="s">
        <v>1134</v>
      </c>
      <c r="C67" s="27" t="s">
        <v>9</v>
      </c>
      <c r="D67" s="50" t="s">
        <v>1133</v>
      </c>
      <c r="E67" s="50" t="s">
        <v>1134</v>
      </c>
      <c r="F67" s="50" t="s">
        <v>91</v>
      </c>
      <c r="G67" s="50" t="s">
        <v>55</v>
      </c>
      <c r="H67" s="56">
        <v>246906</v>
      </c>
      <c r="I67" s="50" t="s">
        <v>989</v>
      </c>
      <c r="J67" s="50">
        <v>1</v>
      </c>
      <c r="K67" s="50" t="s">
        <v>1135</v>
      </c>
      <c r="L67" s="50">
        <v>1</v>
      </c>
      <c r="M67" s="66">
        <v>231156</v>
      </c>
      <c r="N67" s="66">
        <v>161350.70000000001</v>
      </c>
      <c r="O67" s="67">
        <v>246906</v>
      </c>
      <c r="P67" s="66">
        <f t="shared" ref="P67:P130" si="1">M67-O67</f>
        <v>-15750</v>
      </c>
      <c r="Q67" s="71" t="s">
        <v>1124</v>
      </c>
      <c r="R67" s="29"/>
      <c r="S67" s="29"/>
      <c r="T67" s="29"/>
      <c r="U67" s="29"/>
      <c r="V67" s="29"/>
      <c r="W67" s="29"/>
      <c r="X67" s="29"/>
      <c r="Y67" s="29"/>
      <c r="Z67" s="29"/>
      <c r="AA67" s="29"/>
      <c r="AB67" s="29"/>
      <c r="AC67" s="29"/>
      <c r="AD67" s="29"/>
      <c r="AE67" s="29"/>
      <c r="AF67" s="29"/>
      <c r="AG67" s="29"/>
      <c r="AH67" s="29"/>
      <c r="AI67" s="29"/>
      <c r="AJ67" s="29"/>
      <c r="AK67" s="29"/>
    </row>
    <row r="68" spans="1:37" s="30" customFormat="1" ht="69" customHeight="1" x14ac:dyDescent="0.25">
      <c r="A68" s="28" t="s">
        <v>1139</v>
      </c>
      <c r="B68" s="28" t="s">
        <v>1140</v>
      </c>
      <c r="C68" s="27" t="s">
        <v>9</v>
      </c>
      <c r="D68" s="50" t="s">
        <v>1137</v>
      </c>
      <c r="E68" s="50" t="s">
        <v>1138</v>
      </c>
      <c r="F68" s="50"/>
      <c r="G68" s="50" t="s">
        <v>46</v>
      </c>
      <c r="H68" s="56">
        <v>32500</v>
      </c>
      <c r="I68" s="50" t="s">
        <v>989</v>
      </c>
      <c r="J68" s="50">
        <v>1</v>
      </c>
      <c r="K68" s="50">
        <v>0</v>
      </c>
      <c r="L68" s="50">
        <v>1</v>
      </c>
      <c r="M68" s="66">
        <v>65000</v>
      </c>
      <c r="N68" s="66">
        <v>0</v>
      </c>
      <c r="O68" s="67">
        <v>32500</v>
      </c>
      <c r="P68" s="66">
        <f t="shared" si="1"/>
        <v>32500</v>
      </c>
      <c r="Q68" s="71"/>
      <c r="R68" s="29"/>
      <c r="S68" s="29"/>
      <c r="T68" s="29"/>
      <c r="U68" s="29"/>
      <c r="V68" s="29"/>
      <c r="W68" s="29"/>
      <c r="X68" s="29"/>
      <c r="Y68" s="29"/>
      <c r="Z68" s="29"/>
      <c r="AA68" s="29"/>
      <c r="AB68" s="29"/>
      <c r="AC68" s="29"/>
      <c r="AD68" s="29"/>
      <c r="AE68" s="29"/>
      <c r="AF68" s="29"/>
      <c r="AG68" s="29"/>
      <c r="AH68" s="29"/>
      <c r="AI68" s="29"/>
      <c r="AJ68" s="29"/>
      <c r="AK68" s="29"/>
    </row>
    <row r="69" spans="1:37" s="30" customFormat="1" ht="69" customHeight="1" x14ac:dyDescent="0.25">
      <c r="A69" s="28" t="s">
        <v>1143</v>
      </c>
      <c r="B69" s="28" t="s">
        <v>1142</v>
      </c>
      <c r="C69" s="27" t="s">
        <v>9</v>
      </c>
      <c r="D69" s="50" t="s">
        <v>1141</v>
      </c>
      <c r="E69" s="50" t="s">
        <v>1142</v>
      </c>
      <c r="F69" s="50" t="s">
        <v>91</v>
      </c>
      <c r="G69" s="50" t="s">
        <v>56</v>
      </c>
      <c r="H69" s="56"/>
      <c r="I69" s="50" t="s">
        <v>989</v>
      </c>
      <c r="J69" s="50"/>
      <c r="K69" s="50"/>
      <c r="L69" s="50"/>
      <c r="M69" s="66">
        <v>32000</v>
      </c>
      <c r="N69" s="66">
        <v>0</v>
      </c>
      <c r="O69" s="67">
        <v>0</v>
      </c>
      <c r="P69" s="66">
        <f t="shared" si="1"/>
        <v>32000</v>
      </c>
      <c r="Q69" s="71"/>
      <c r="R69" s="29"/>
      <c r="S69" s="29"/>
      <c r="T69" s="29"/>
      <c r="U69" s="29"/>
      <c r="V69" s="29"/>
      <c r="W69" s="29"/>
      <c r="X69" s="29"/>
      <c r="Y69" s="29"/>
      <c r="Z69" s="29"/>
      <c r="AA69" s="29"/>
      <c r="AB69" s="29"/>
      <c r="AC69" s="29"/>
      <c r="AD69" s="29"/>
      <c r="AE69" s="29"/>
      <c r="AF69" s="29"/>
      <c r="AG69" s="29"/>
      <c r="AH69" s="29"/>
      <c r="AI69" s="29"/>
      <c r="AJ69" s="29"/>
      <c r="AK69" s="29"/>
    </row>
    <row r="70" spans="1:37" s="30" customFormat="1" ht="69" customHeight="1" x14ac:dyDescent="0.25">
      <c r="A70" s="28" t="s">
        <v>1162</v>
      </c>
      <c r="B70" s="28" t="s">
        <v>1161</v>
      </c>
      <c r="C70" s="27" t="s">
        <v>9</v>
      </c>
      <c r="D70" s="50" t="s">
        <v>1160</v>
      </c>
      <c r="E70" s="50" t="s">
        <v>1161</v>
      </c>
      <c r="F70" s="50" t="s">
        <v>91</v>
      </c>
      <c r="G70" s="50" t="s">
        <v>51</v>
      </c>
      <c r="H70" s="56">
        <v>30900</v>
      </c>
      <c r="I70" s="50" t="s">
        <v>989</v>
      </c>
      <c r="J70" s="50">
        <v>1</v>
      </c>
      <c r="K70" s="50" t="s">
        <v>1154</v>
      </c>
      <c r="L70" s="50">
        <v>0</v>
      </c>
      <c r="M70" s="66">
        <v>61800</v>
      </c>
      <c r="N70" s="66">
        <v>41461.75</v>
      </c>
      <c r="O70" s="67">
        <v>30900</v>
      </c>
      <c r="P70" s="66">
        <f t="shared" si="1"/>
        <v>30900</v>
      </c>
      <c r="Q70" s="71"/>
      <c r="R70" s="29"/>
      <c r="S70" s="29"/>
      <c r="T70" s="29"/>
      <c r="U70" s="29"/>
      <c r="V70" s="29"/>
      <c r="W70" s="29"/>
      <c r="X70" s="29"/>
      <c r="Y70" s="29"/>
      <c r="Z70" s="29"/>
      <c r="AA70" s="29"/>
      <c r="AB70" s="29"/>
      <c r="AC70" s="29"/>
      <c r="AD70" s="29"/>
      <c r="AE70" s="29"/>
      <c r="AF70" s="29"/>
      <c r="AG70" s="29"/>
      <c r="AH70" s="29"/>
      <c r="AI70" s="29"/>
      <c r="AJ70" s="29"/>
      <c r="AK70" s="29"/>
    </row>
    <row r="71" spans="1:37" s="30" customFormat="1" ht="69" customHeight="1" x14ac:dyDescent="0.25">
      <c r="A71" s="28" t="s">
        <v>48</v>
      </c>
      <c r="B71" s="28" t="s">
        <v>1127</v>
      </c>
      <c r="C71" s="27" t="s">
        <v>9</v>
      </c>
      <c r="D71" s="50" t="s">
        <v>1126</v>
      </c>
      <c r="E71" s="50" t="s">
        <v>1127</v>
      </c>
      <c r="F71" s="50"/>
      <c r="G71" s="50" t="s">
        <v>48</v>
      </c>
      <c r="H71" s="56">
        <v>199140</v>
      </c>
      <c r="I71" s="50" t="s">
        <v>989</v>
      </c>
      <c r="J71" s="50">
        <v>6</v>
      </c>
      <c r="K71" s="50">
        <v>6</v>
      </c>
      <c r="L71" s="50">
        <v>0</v>
      </c>
      <c r="M71" s="66">
        <v>0</v>
      </c>
      <c r="N71" s="66">
        <v>0</v>
      </c>
      <c r="O71" s="67">
        <v>199140</v>
      </c>
      <c r="P71" s="66">
        <f t="shared" si="1"/>
        <v>-199140</v>
      </c>
      <c r="Q71" s="71"/>
      <c r="R71" s="29"/>
      <c r="S71" s="29"/>
      <c r="T71" s="29"/>
      <c r="U71" s="29"/>
      <c r="V71" s="29"/>
      <c r="W71" s="29"/>
      <c r="X71" s="29"/>
      <c r="Y71" s="29"/>
      <c r="Z71" s="29"/>
      <c r="AA71" s="29"/>
      <c r="AB71" s="29"/>
      <c r="AC71" s="29"/>
      <c r="AD71" s="29"/>
      <c r="AE71" s="29"/>
      <c r="AF71" s="29"/>
      <c r="AG71" s="29"/>
      <c r="AH71" s="29"/>
      <c r="AI71" s="29"/>
      <c r="AJ71" s="29"/>
      <c r="AK71" s="29"/>
    </row>
    <row r="72" spans="1:37" s="30" customFormat="1" ht="69" customHeight="1" x14ac:dyDescent="0.25">
      <c r="A72" s="28" t="s">
        <v>48</v>
      </c>
      <c r="B72" s="28" t="s">
        <v>1127</v>
      </c>
      <c r="C72" s="27" t="s">
        <v>9</v>
      </c>
      <c r="D72" s="50" t="s">
        <v>1126</v>
      </c>
      <c r="E72" s="50" t="s">
        <v>1127</v>
      </c>
      <c r="F72" s="50"/>
      <c r="G72" s="50" t="s">
        <v>48</v>
      </c>
      <c r="H72" s="56">
        <v>67230</v>
      </c>
      <c r="I72" s="50" t="s">
        <v>989</v>
      </c>
      <c r="J72" s="50">
        <v>0</v>
      </c>
      <c r="K72" s="50">
        <v>0</v>
      </c>
      <c r="L72" s="50">
        <v>6</v>
      </c>
      <c r="M72" s="66">
        <v>0</v>
      </c>
      <c r="N72" s="66">
        <v>0</v>
      </c>
      <c r="O72" s="67">
        <v>67230</v>
      </c>
      <c r="P72" s="66">
        <f t="shared" si="1"/>
        <v>-67230</v>
      </c>
      <c r="Q72" s="71"/>
      <c r="R72" s="29"/>
      <c r="S72" s="29"/>
      <c r="T72" s="29"/>
      <c r="U72" s="29"/>
      <c r="V72" s="29"/>
      <c r="W72" s="29"/>
      <c r="X72" s="29"/>
      <c r="Y72" s="29"/>
      <c r="Z72" s="29"/>
      <c r="AA72" s="29"/>
      <c r="AB72" s="29"/>
      <c r="AC72" s="29"/>
      <c r="AD72" s="29"/>
      <c r="AE72" s="29"/>
      <c r="AF72" s="29"/>
      <c r="AG72" s="29"/>
      <c r="AH72" s="29"/>
      <c r="AI72" s="29"/>
      <c r="AJ72" s="29"/>
      <c r="AK72" s="29"/>
    </row>
    <row r="73" spans="1:37" s="30" customFormat="1" ht="69" customHeight="1" x14ac:dyDescent="0.25">
      <c r="A73" s="28" t="s">
        <v>1128</v>
      </c>
      <c r="B73" s="28" t="s">
        <v>1129</v>
      </c>
      <c r="C73" s="27" t="s">
        <v>9</v>
      </c>
      <c r="D73" s="50" t="s">
        <v>1126</v>
      </c>
      <c r="E73" s="50" t="s">
        <v>1127</v>
      </c>
      <c r="F73" s="50" t="s">
        <v>91</v>
      </c>
      <c r="G73" s="50" t="s">
        <v>48</v>
      </c>
      <c r="H73" s="56">
        <v>100144</v>
      </c>
      <c r="I73" s="50" t="s">
        <v>989</v>
      </c>
      <c r="J73" s="50">
        <v>4</v>
      </c>
      <c r="K73" s="50">
        <v>4</v>
      </c>
      <c r="L73" s="50">
        <v>0</v>
      </c>
      <c r="M73" s="66">
        <v>113281</v>
      </c>
      <c r="N73" s="66">
        <v>94633.17</v>
      </c>
      <c r="O73" s="67">
        <v>100144</v>
      </c>
      <c r="P73" s="66">
        <f t="shared" si="1"/>
        <v>13137</v>
      </c>
      <c r="Q73" s="71"/>
      <c r="R73" s="29"/>
      <c r="S73" s="29"/>
      <c r="T73" s="29"/>
      <c r="U73" s="29"/>
      <c r="V73" s="29"/>
      <c r="W73" s="29"/>
      <c r="X73" s="29"/>
      <c r="Y73" s="29"/>
      <c r="Z73" s="29"/>
      <c r="AA73" s="29"/>
      <c r="AB73" s="29"/>
      <c r="AC73" s="29"/>
      <c r="AD73" s="29"/>
      <c r="AE73" s="29"/>
      <c r="AF73" s="29"/>
      <c r="AG73" s="29"/>
      <c r="AH73" s="29"/>
      <c r="AI73" s="29"/>
      <c r="AJ73" s="29"/>
      <c r="AK73" s="29"/>
    </row>
    <row r="74" spans="1:37" s="30" customFormat="1" ht="69" customHeight="1" x14ac:dyDescent="0.25">
      <c r="A74" s="28" t="s">
        <v>1151</v>
      </c>
      <c r="B74" s="28" t="s">
        <v>1150</v>
      </c>
      <c r="C74" s="27" t="s">
        <v>9</v>
      </c>
      <c r="D74" s="50" t="s">
        <v>1126</v>
      </c>
      <c r="E74" s="50" t="s">
        <v>1150</v>
      </c>
      <c r="F74" s="50" t="s">
        <v>91</v>
      </c>
      <c r="G74" s="50" t="s">
        <v>47</v>
      </c>
      <c r="H74" s="56">
        <v>254767</v>
      </c>
      <c r="I74" s="50" t="s">
        <v>989</v>
      </c>
      <c r="J74" s="50">
        <v>0</v>
      </c>
      <c r="K74" s="50">
        <v>0</v>
      </c>
      <c r="L74" s="50">
        <v>0</v>
      </c>
      <c r="M74" s="66">
        <v>383507</v>
      </c>
      <c r="N74" s="66">
        <v>361765.77</v>
      </c>
      <c r="O74" s="67">
        <v>254767</v>
      </c>
      <c r="P74" s="66">
        <f t="shared" si="1"/>
        <v>128740</v>
      </c>
      <c r="Q74" s="71"/>
      <c r="R74" s="29"/>
      <c r="S74" s="29"/>
      <c r="T74" s="29"/>
      <c r="U74" s="29"/>
      <c r="V74" s="29"/>
      <c r="W74" s="29"/>
      <c r="X74" s="29"/>
      <c r="Y74" s="29"/>
      <c r="Z74" s="29"/>
      <c r="AA74" s="29"/>
      <c r="AB74" s="29"/>
      <c r="AC74" s="29"/>
      <c r="AD74" s="29"/>
      <c r="AE74" s="29"/>
      <c r="AF74" s="29"/>
      <c r="AG74" s="29"/>
      <c r="AH74" s="29"/>
      <c r="AI74" s="29"/>
      <c r="AJ74" s="29"/>
      <c r="AK74" s="29"/>
    </row>
    <row r="75" spans="1:37" s="30" customFormat="1" ht="69" customHeight="1" x14ac:dyDescent="0.25">
      <c r="A75" s="28" t="s">
        <v>3049</v>
      </c>
      <c r="B75" s="28" t="s">
        <v>3046</v>
      </c>
      <c r="C75" s="27" t="s">
        <v>9</v>
      </c>
      <c r="D75" s="50" t="s">
        <v>3046</v>
      </c>
      <c r="E75" s="50" t="s">
        <v>3047</v>
      </c>
      <c r="F75" s="50" t="s">
        <v>91</v>
      </c>
      <c r="G75" s="50" t="s">
        <v>30</v>
      </c>
      <c r="H75" s="56" t="s">
        <v>132</v>
      </c>
      <c r="I75" s="50" t="s">
        <v>989</v>
      </c>
      <c r="J75" s="50"/>
      <c r="K75" s="50"/>
      <c r="L75" s="50">
        <v>25</v>
      </c>
      <c r="M75" s="66"/>
      <c r="N75" s="68"/>
      <c r="O75" s="67">
        <v>20000</v>
      </c>
      <c r="P75" s="66">
        <f t="shared" si="1"/>
        <v>-20000</v>
      </c>
      <c r="Q75" s="71" t="s">
        <v>3048</v>
      </c>
      <c r="R75" s="29"/>
      <c r="S75" s="29"/>
      <c r="T75" s="29"/>
      <c r="U75" s="29"/>
      <c r="V75" s="29"/>
      <c r="W75" s="29"/>
      <c r="X75" s="29"/>
      <c r="Y75" s="29"/>
      <c r="Z75" s="29"/>
      <c r="AA75" s="29"/>
      <c r="AB75" s="29"/>
      <c r="AC75" s="29"/>
      <c r="AD75" s="29"/>
      <c r="AE75" s="29"/>
      <c r="AF75" s="29"/>
      <c r="AG75" s="29"/>
      <c r="AH75" s="29"/>
      <c r="AI75" s="29"/>
      <c r="AJ75" s="29"/>
      <c r="AK75" s="29"/>
    </row>
    <row r="76" spans="1:37" s="30" customFormat="1" ht="69" customHeight="1" x14ac:dyDescent="0.25">
      <c r="A76" s="28" t="s">
        <v>1177</v>
      </c>
      <c r="B76" s="28" t="s">
        <v>1178</v>
      </c>
      <c r="C76" s="27" t="s">
        <v>9</v>
      </c>
      <c r="D76" s="50" t="s">
        <v>1174</v>
      </c>
      <c r="E76" s="50" t="s">
        <v>1175</v>
      </c>
      <c r="F76" s="50" t="s">
        <v>91</v>
      </c>
      <c r="G76" s="50" t="s">
        <v>61</v>
      </c>
      <c r="H76" s="56">
        <v>289636</v>
      </c>
      <c r="I76" s="50" t="s">
        <v>1176</v>
      </c>
      <c r="J76" s="50"/>
      <c r="K76" s="50"/>
      <c r="L76" s="50"/>
      <c r="M76" s="66">
        <v>295131</v>
      </c>
      <c r="N76" s="66">
        <v>213722.97999999998</v>
      </c>
      <c r="O76" s="67">
        <v>289636</v>
      </c>
      <c r="P76" s="66">
        <f t="shared" si="1"/>
        <v>5495</v>
      </c>
      <c r="Q76" s="71"/>
      <c r="R76" s="29"/>
      <c r="S76" s="29"/>
      <c r="T76" s="29"/>
      <c r="U76" s="29"/>
      <c r="V76" s="29"/>
      <c r="W76" s="29"/>
      <c r="X76" s="29"/>
      <c r="Y76" s="29"/>
      <c r="Z76" s="29"/>
      <c r="AA76" s="29"/>
      <c r="AB76" s="29"/>
      <c r="AC76" s="29"/>
      <c r="AD76" s="29"/>
      <c r="AE76" s="29"/>
      <c r="AF76" s="29"/>
      <c r="AG76" s="29"/>
      <c r="AH76" s="29"/>
      <c r="AI76" s="29"/>
      <c r="AJ76" s="29"/>
      <c r="AK76" s="29"/>
    </row>
    <row r="77" spans="1:37" s="30" customFormat="1" ht="69" customHeight="1" x14ac:dyDescent="0.25">
      <c r="A77" s="28" t="s">
        <v>651</v>
      </c>
      <c r="B77" s="28" t="s">
        <v>652</v>
      </c>
      <c r="C77" s="27" t="s">
        <v>9</v>
      </c>
      <c r="D77" s="50" t="s">
        <v>659</v>
      </c>
      <c r="E77" s="50" t="s">
        <v>660</v>
      </c>
      <c r="F77" s="50" t="s">
        <v>91</v>
      </c>
      <c r="G77" s="50" t="s">
        <v>16</v>
      </c>
      <c r="H77" s="50" t="s">
        <v>132</v>
      </c>
      <c r="I77" s="50" t="s">
        <v>661</v>
      </c>
      <c r="J77" s="54">
        <v>1</v>
      </c>
      <c r="K77" s="54">
        <v>1</v>
      </c>
      <c r="L77" s="54">
        <v>1</v>
      </c>
      <c r="M77" s="66">
        <v>21000</v>
      </c>
      <c r="N77" s="68">
        <v>21000</v>
      </c>
      <c r="O77" s="67">
        <v>23000</v>
      </c>
      <c r="P77" s="66">
        <f t="shared" si="1"/>
        <v>-2000</v>
      </c>
      <c r="Q77" s="71" t="s">
        <v>662</v>
      </c>
      <c r="R77" s="29"/>
      <c r="S77" s="29"/>
      <c r="T77" s="29"/>
      <c r="U77" s="29"/>
      <c r="V77" s="29"/>
      <c r="W77" s="29"/>
      <c r="X77" s="29"/>
      <c r="Y77" s="29"/>
      <c r="Z77" s="29"/>
      <c r="AA77" s="29"/>
      <c r="AB77" s="29"/>
      <c r="AC77" s="29"/>
      <c r="AD77" s="29"/>
      <c r="AE77" s="29"/>
      <c r="AF77" s="29"/>
      <c r="AG77" s="29"/>
      <c r="AH77" s="29"/>
      <c r="AI77" s="29"/>
      <c r="AJ77" s="29"/>
      <c r="AK77" s="29"/>
    </row>
    <row r="78" spans="1:37" s="30" customFormat="1" ht="69" customHeight="1" x14ac:dyDescent="0.25">
      <c r="A78" s="28" t="s">
        <v>1194</v>
      </c>
      <c r="B78" s="28" t="s">
        <v>1195</v>
      </c>
      <c r="C78" s="27" t="s">
        <v>9</v>
      </c>
      <c r="D78" s="50" t="s">
        <v>1187</v>
      </c>
      <c r="E78" s="50" t="s">
        <v>1188</v>
      </c>
      <c r="F78" s="50" t="s">
        <v>91</v>
      </c>
      <c r="G78" s="50" t="s">
        <v>34</v>
      </c>
      <c r="H78" s="50" t="s">
        <v>132</v>
      </c>
      <c r="I78" s="50" t="s">
        <v>1189</v>
      </c>
      <c r="J78" s="50" t="s">
        <v>1190</v>
      </c>
      <c r="K78" s="50" t="s">
        <v>1191</v>
      </c>
      <c r="L78" s="50" t="s">
        <v>1192</v>
      </c>
      <c r="M78" s="66">
        <v>46360</v>
      </c>
      <c r="N78" s="66">
        <v>36725</v>
      </c>
      <c r="O78" s="67">
        <v>52204</v>
      </c>
      <c r="P78" s="66">
        <f t="shared" si="1"/>
        <v>-5844</v>
      </c>
      <c r="Q78" s="71" t="s">
        <v>1193</v>
      </c>
      <c r="R78" s="29"/>
      <c r="S78" s="29"/>
      <c r="T78" s="29"/>
      <c r="U78" s="29"/>
      <c r="V78" s="29"/>
      <c r="W78" s="29"/>
      <c r="X78" s="29"/>
      <c r="Y78" s="29"/>
      <c r="Z78" s="29"/>
      <c r="AA78" s="29"/>
      <c r="AB78" s="29"/>
      <c r="AC78" s="29"/>
      <c r="AD78" s="29"/>
      <c r="AE78" s="29"/>
      <c r="AF78" s="29"/>
      <c r="AG78" s="29"/>
      <c r="AH78" s="29"/>
      <c r="AI78" s="29"/>
      <c r="AJ78" s="29"/>
      <c r="AK78" s="29"/>
    </row>
    <row r="79" spans="1:37" s="30" customFormat="1" ht="69" customHeight="1" x14ac:dyDescent="0.25">
      <c r="A79" s="28" t="s">
        <v>1079</v>
      </c>
      <c r="B79" s="28" t="s">
        <v>1080</v>
      </c>
      <c r="C79" s="27" t="s">
        <v>9</v>
      </c>
      <c r="D79" s="50" t="s">
        <v>1074</v>
      </c>
      <c r="E79" s="50" t="s">
        <v>1075</v>
      </c>
      <c r="F79" s="50" t="s">
        <v>91</v>
      </c>
      <c r="G79" s="50" t="s">
        <v>1076</v>
      </c>
      <c r="H79" s="50" t="s">
        <v>132</v>
      </c>
      <c r="I79" s="50" t="s">
        <v>1077</v>
      </c>
      <c r="J79" s="50"/>
      <c r="K79" s="50"/>
      <c r="L79" s="50"/>
      <c r="M79" s="66">
        <v>1000</v>
      </c>
      <c r="N79" s="68">
        <v>0</v>
      </c>
      <c r="O79" s="67">
        <v>0</v>
      </c>
      <c r="P79" s="66">
        <f t="shared" si="1"/>
        <v>1000</v>
      </c>
      <c r="Q79" s="71" t="s">
        <v>1078</v>
      </c>
      <c r="R79" s="29"/>
      <c r="S79" s="29"/>
      <c r="T79" s="29"/>
      <c r="U79" s="29"/>
      <c r="V79" s="29"/>
      <c r="W79" s="29"/>
      <c r="X79" s="29"/>
      <c r="Y79" s="29"/>
      <c r="Z79" s="29"/>
      <c r="AA79" s="29"/>
      <c r="AB79" s="29"/>
      <c r="AC79" s="29"/>
      <c r="AD79" s="29"/>
      <c r="AE79" s="29"/>
      <c r="AF79" s="29"/>
      <c r="AG79" s="29"/>
      <c r="AH79" s="29"/>
      <c r="AI79" s="29"/>
      <c r="AJ79" s="29"/>
      <c r="AK79" s="29"/>
    </row>
    <row r="80" spans="1:37" s="30" customFormat="1" ht="69" customHeight="1" x14ac:dyDescent="0.25">
      <c r="A80" s="28" t="s">
        <v>1146</v>
      </c>
      <c r="B80" s="28" t="s">
        <v>1145</v>
      </c>
      <c r="C80" s="27" t="s">
        <v>9</v>
      </c>
      <c r="D80" s="50" t="s">
        <v>1144</v>
      </c>
      <c r="E80" s="50" t="s">
        <v>1145</v>
      </c>
      <c r="F80" s="50" t="s">
        <v>91</v>
      </c>
      <c r="G80" s="50" t="s">
        <v>50</v>
      </c>
      <c r="H80" s="56">
        <v>36600</v>
      </c>
      <c r="I80" s="50" t="s">
        <v>989</v>
      </c>
      <c r="J80" s="50">
        <v>5</v>
      </c>
      <c r="K80" s="50">
        <v>4</v>
      </c>
      <c r="L80" s="50">
        <v>5</v>
      </c>
      <c r="M80" s="66">
        <v>36600</v>
      </c>
      <c r="N80" s="66">
        <v>0</v>
      </c>
      <c r="O80" s="67">
        <v>36600</v>
      </c>
      <c r="P80" s="66">
        <f t="shared" si="1"/>
        <v>0</v>
      </c>
      <c r="Q80" s="71"/>
      <c r="R80" s="29"/>
      <c r="S80" s="29"/>
      <c r="T80" s="29"/>
      <c r="U80" s="29"/>
      <c r="V80" s="29"/>
      <c r="W80" s="29"/>
      <c r="X80" s="29"/>
      <c r="Y80" s="29"/>
      <c r="Z80" s="29"/>
      <c r="AA80" s="29"/>
      <c r="AB80" s="29"/>
      <c r="AC80" s="29"/>
      <c r="AD80" s="29"/>
      <c r="AE80" s="29"/>
      <c r="AF80" s="29"/>
      <c r="AG80" s="29"/>
      <c r="AH80" s="29"/>
      <c r="AI80" s="29"/>
      <c r="AJ80" s="29"/>
      <c r="AK80" s="29"/>
    </row>
    <row r="81" spans="1:37" s="30" customFormat="1" ht="69" customHeight="1" x14ac:dyDescent="0.25">
      <c r="A81" s="28" t="s">
        <v>1018</v>
      </c>
      <c r="B81" s="28" t="s">
        <v>1019</v>
      </c>
      <c r="C81" s="27" t="s">
        <v>9</v>
      </c>
      <c r="D81" s="50" t="s">
        <v>1014</v>
      </c>
      <c r="E81" s="50" t="s">
        <v>1015</v>
      </c>
      <c r="F81" s="50" t="s">
        <v>91</v>
      </c>
      <c r="G81" s="50" t="s">
        <v>24</v>
      </c>
      <c r="H81" s="50" t="s">
        <v>132</v>
      </c>
      <c r="I81" s="50" t="s">
        <v>1016</v>
      </c>
      <c r="J81" s="54">
        <v>1</v>
      </c>
      <c r="K81" s="56">
        <v>8235.76</v>
      </c>
      <c r="L81" s="54">
        <v>1</v>
      </c>
      <c r="M81" s="66">
        <v>25000</v>
      </c>
      <c r="N81" s="68">
        <f>M81-K81</f>
        <v>16764.239999999998</v>
      </c>
      <c r="O81" s="67">
        <v>25000</v>
      </c>
      <c r="P81" s="66">
        <f t="shared" si="1"/>
        <v>0</v>
      </c>
      <c r="Q81" s="71" t="s">
        <v>1017</v>
      </c>
      <c r="R81" s="29"/>
      <c r="S81" s="29"/>
      <c r="T81" s="29"/>
      <c r="U81" s="29"/>
      <c r="V81" s="29"/>
      <c r="W81" s="29"/>
      <c r="X81" s="29"/>
      <c r="Y81" s="29"/>
      <c r="Z81" s="29"/>
      <c r="AA81" s="29"/>
      <c r="AB81" s="29"/>
      <c r="AC81" s="29"/>
      <c r="AD81" s="29"/>
      <c r="AE81" s="29"/>
      <c r="AF81" s="29"/>
      <c r="AG81" s="29"/>
      <c r="AH81" s="29"/>
      <c r="AI81" s="29"/>
      <c r="AJ81" s="29"/>
      <c r="AK81" s="29"/>
    </row>
    <row r="82" spans="1:37" s="30" customFormat="1" ht="69" customHeight="1" x14ac:dyDescent="0.25">
      <c r="A82" s="28" t="s">
        <v>1108</v>
      </c>
      <c r="B82" s="28" t="s">
        <v>1109</v>
      </c>
      <c r="C82" s="27" t="s">
        <v>9</v>
      </c>
      <c r="D82" s="50" t="s">
        <v>1106</v>
      </c>
      <c r="E82" s="50" t="s">
        <v>1015</v>
      </c>
      <c r="F82" s="50" t="s">
        <v>91</v>
      </c>
      <c r="G82" s="50" t="s">
        <v>25</v>
      </c>
      <c r="H82" s="50" t="s">
        <v>132</v>
      </c>
      <c r="I82" s="50" t="s">
        <v>1016</v>
      </c>
      <c r="J82" s="54">
        <v>1</v>
      </c>
      <c r="K82" s="56">
        <v>12000</v>
      </c>
      <c r="L82" s="54">
        <v>1</v>
      </c>
      <c r="M82" s="66">
        <v>12000</v>
      </c>
      <c r="N82" s="68">
        <v>0</v>
      </c>
      <c r="O82" s="67">
        <v>12000</v>
      </c>
      <c r="P82" s="66">
        <f t="shared" si="1"/>
        <v>0</v>
      </c>
      <c r="Q82" s="71" t="s">
        <v>1107</v>
      </c>
      <c r="R82" s="29"/>
      <c r="S82" s="29"/>
      <c r="T82" s="29"/>
      <c r="U82" s="29"/>
      <c r="V82" s="29"/>
      <c r="W82" s="29"/>
      <c r="X82" s="29"/>
      <c r="Y82" s="29"/>
      <c r="Z82" s="29"/>
      <c r="AA82" s="29"/>
      <c r="AB82" s="29"/>
      <c r="AC82" s="29"/>
      <c r="AD82" s="29"/>
      <c r="AE82" s="29"/>
      <c r="AF82" s="29"/>
      <c r="AG82" s="29"/>
      <c r="AH82" s="29"/>
      <c r="AI82" s="29"/>
      <c r="AJ82" s="29"/>
      <c r="AK82" s="29"/>
    </row>
    <row r="83" spans="1:37" s="30" customFormat="1" ht="69" customHeight="1" x14ac:dyDescent="0.25">
      <c r="A83" s="28" t="s">
        <v>1057</v>
      </c>
      <c r="B83" s="28" t="s">
        <v>1058</v>
      </c>
      <c r="C83" s="27" t="s">
        <v>9</v>
      </c>
      <c r="D83" s="50" t="s">
        <v>1055</v>
      </c>
      <c r="E83" s="50"/>
      <c r="F83" s="50" t="s">
        <v>91</v>
      </c>
      <c r="G83" s="50" t="s">
        <v>14</v>
      </c>
      <c r="H83" s="50" t="s">
        <v>132</v>
      </c>
      <c r="I83" s="50"/>
      <c r="J83" s="50"/>
      <c r="K83" s="50"/>
      <c r="L83" s="50"/>
      <c r="M83" s="66">
        <v>6500</v>
      </c>
      <c r="N83" s="68">
        <v>6458.55</v>
      </c>
      <c r="O83" s="67">
        <v>7500</v>
      </c>
      <c r="P83" s="66">
        <f t="shared" si="1"/>
        <v>-1000</v>
      </c>
      <c r="Q83" s="71" t="s">
        <v>1056</v>
      </c>
      <c r="R83" s="29"/>
      <c r="S83" s="29"/>
      <c r="T83" s="29"/>
      <c r="U83" s="29"/>
      <c r="V83" s="29"/>
      <c r="W83" s="29"/>
      <c r="X83" s="29"/>
      <c r="Y83" s="29"/>
      <c r="Z83" s="29"/>
      <c r="AA83" s="29"/>
      <c r="AB83" s="29"/>
      <c r="AC83" s="29"/>
      <c r="AD83" s="29"/>
      <c r="AE83" s="29"/>
      <c r="AF83" s="29"/>
      <c r="AG83" s="29"/>
      <c r="AH83" s="29"/>
      <c r="AI83" s="29"/>
      <c r="AJ83" s="29"/>
      <c r="AK83" s="29"/>
    </row>
    <row r="84" spans="1:37" s="30" customFormat="1" ht="69" customHeight="1" x14ac:dyDescent="0.25">
      <c r="A84" s="28" t="s">
        <v>1155</v>
      </c>
      <c r="B84" s="28" t="s">
        <v>1153</v>
      </c>
      <c r="C84" s="27" t="s">
        <v>9</v>
      </c>
      <c r="D84" s="50" t="s">
        <v>1152</v>
      </c>
      <c r="E84" s="50" t="s">
        <v>1153</v>
      </c>
      <c r="F84" s="50" t="s">
        <v>91</v>
      </c>
      <c r="G84" s="50" t="s">
        <v>42</v>
      </c>
      <c r="H84" s="56">
        <v>223965</v>
      </c>
      <c r="I84" s="50" t="s">
        <v>989</v>
      </c>
      <c r="J84" s="50">
        <v>2</v>
      </c>
      <c r="K84" s="50" t="s">
        <v>1154</v>
      </c>
      <c r="L84" s="50">
        <v>2</v>
      </c>
      <c r="M84" s="66">
        <v>140590</v>
      </c>
      <c r="N84" s="66">
        <v>117185.8</v>
      </c>
      <c r="O84" s="67">
        <v>223965</v>
      </c>
      <c r="P84" s="66">
        <f t="shared" si="1"/>
        <v>-83375</v>
      </c>
      <c r="Q84" s="71" t="s">
        <v>1124</v>
      </c>
      <c r="R84" s="29"/>
      <c r="S84" s="29"/>
      <c r="T84" s="29"/>
      <c r="U84" s="29"/>
      <c r="V84" s="29"/>
      <c r="W84" s="29"/>
      <c r="X84" s="29"/>
      <c r="Y84" s="29"/>
      <c r="Z84" s="29"/>
      <c r="AA84" s="29"/>
      <c r="AB84" s="29"/>
      <c r="AC84" s="29"/>
      <c r="AD84" s="29"/>
      <c r="AE84" s="29"/>
      <c r="AF84" s="29"/>
      <c r="AG84" s="29"/>
      <c r="AH84" s="29"/>
      <c r="AI84" s="29"/>
      <c r="AJ84" s="29"/>
      <c r="AK84" s="29"/>
    </row>
    <row r="85" spans="1:37" s="30" customFormat="1" ht="69" customHeight="1" x14ac:dyDescent="0.25">
      <c r="A85" s="28" t="s">
        <v>1066</v>
      </c>
      <c r="B85" s="28" t="s">
        <v>1067</v>
      </c>
      <c r="C85" s="27" t="s">
        <v>9</v>
      </c>
      <c r="D85" s="50" t="s">
        <v>1064</v>
      </c>
      <c r="E85" s="50" t="s">
        <v>1060</v>
      </c>
      <c r="F85" s="50" t="s">
        <v>91</v>
      </c>
      <c r="G85" s="50" t="s">
        <v>31</v>
      </c>
      <c r="H85" s="56" t="s">
        <v>132</v>
      </c>
      <c r="I85" s="50" t="s">
        <v>1065</v>
      </c>
      <c r="J85" s="50">
        <v>1</v>
      </c>
      <c r="K85" s="50">
        <v>0.85</v>
      </c>
      <c r="L85" s="50">
        <v>1</v>
      </c>
      <c r="M85" s="66">
        <v>480770.26</v>
      </c>
      <c r="N85" s="68"/>
      <c r="O85" s="67">
        <v>511417.91432411998</v>
      </c>
      <c r="P85" s="66">
        <f t="shared" si="1"/>
        <v>-30647.654324119969</v>
      </c>
      <c r="Q85" s="71" t="s">
        <v>4071</v>
      </c>
      <c r="R85" s="29"/>
      <c r="S85" s="29"/>
      <c r="T85" s="29"/>
      <c r="U85" s="29"/>
      <c r="V85" s="29"/>
      <c r="W85" s="29"/>
      <c r="X85" s="29"/>
      <c r="Y85" s="29"/>
      <c r="Z85" s="29"/>
      <c r="AA85" s="29"/>
      <c r="AB85" s="29"/>
      <c r="AC85" s="29"/>
      <c r="AD85" s="29"/>
      <c r="AE85" s="29"/>
      <c r="AF85" s="29"/>
      <c r="AG85" s="29"/>
      <c r="AH85" s="29"/>
      <c r="AI85" s="29"/>
      <c r="AJ85" s="29"/>
      <c r="AK85" s="29"/>
    </row>
    <row r="86" spans="1:37" s="30" customFormat="1" ht="69" customHeight="1" x14ac:dyDescent="0.25">
      <c r="A86" s="28" t="s">
        <v>1066</v>
      </c>
      <c r="B86" s="28" t="s">
        <v>1067</v>
      </c>
      <c r="C86" s="27" t="s">
        <v>9</v>
      </c>
      <c r="D86" s="50" t="s">
        <v>1068</v>
      </c>
      <c r="E86" s="50" t="s">
        <v>1060</v>
      </c>
      <c r="F86" s="50" t="s">
        <v>91</v>
      </c>
      <c r="G86" s="50" t="s">
        <v>31</v>
      </c>
      <c r="H86" s="56" t="s">
        <v>132</v>
      </c>
      <c r="I86" s="50" t="s">
        <v>1069</v>
      </c>
      <c r="J86" s="50">
        <v>1</v>
      </c>
      <c r="K86" s="50">
        <v>0.85</v>
      </c>
      <c r="L86" s="50">
        <v>1</v>
      </c>
      <c r="M86" s="66">
        <v>175085.89</v>
      </c>
      <c r="N86" s="68"/>
      <c r="O86" s="67">
        <v>195763.13025567998</v>
      </c>
      <c r="P86" s="66">
        <f t="shared" si="1"/>
        <v>-20677.240255679964</v>
      </c>
      <c r="Q86" s="71" t="s">
        <v>1070</v>
      </c>
      <c r="R86" s="29"/>
      <c r="S86" s="29"/>
      <c r="T86" s="29"/>
      <c r="U86" s="29"/>
      <c r="V86" s="29"/>
      <c r="W86" s="29"/>
      <c r="X86" s="29"/>
      <c r="Y86" s="29"/>
      <c r="Z86" s="29"/>
      <c r="AA86" s="29"/>
      <c r="AB86" s="29"/>
      <c r="AC86" s="29"/>
      <c r="AD86" s="29"/>
      <c r="AE86" s="29"/>
      <c r="AF86" s="29"/>
      <c r="AG86" s="29"/>
      <c r="AH86" s="29"/>
      <c r="AI86" s="29"/>
      <c r="AJ86" s="29"/>
      <c r="AK86" s="29"/>
    </row>
    <row r="87" spans="1:37" s="30" customFormat="1" ht="69" customHeight="1" x14ac:dyDescent="0.25">
      <c r="A87" s="28" t="s">
        <v>1066</v>
      </c>
      <c r="B87" s="28" t="s">
        <v>1067</v>
      </c>
      <c r="C87" s="27" t="s">
        <v>9</v>
      </c>
      <c r="D87" s="50" t="s">
        <v>1071</v>
      </c>
      <c r="E87" s="50" t="s">
        <v>1060</v>
      </c>
      <c r="F87" s="50" t="s">
        <v>91</v>
      </c>
      <c r="G87" s="50" t="s">
        <v>31</v>
      </c>
      <c r="H87" s="56" t="s">
        <v>132</v>
      </c>
      <c r="I87" s="50" t="s">
        <v>1072</v>
      </c>
      <c r="J87" s="50">
        <v>1</v>
      </c>
      <c r="K87" s="50">
        <v>0.85</v>
      </c>
      <c r="L87" s="50">
        <v>1</v>
      </c>
      <c r="M87" s="66">
        <v>737822.4</v>
      </c>
      <c r="N87" s="68"/>
      <c r="O87" s="67">
        <v>785800.16</v>
      </c>
      <c r="P87" s="66">
        <f t="shared" si="1"/>
        <v>-47977.760000000009</v>
      </c>
      <c r="Q87" s="71" t="s">
        <v>1073</v>
      </c>
      <c r="R87" s="29"/>
      <c r="S87" s="29"/>
      <c r="T87" s="29"/>
      <c r="U87" s="29"/>
      <c r="V87" s="29"/>
      <c r="W87" s="29"/>
      <c r="X87" s="29"/>
      <c r="Y87" s="29"/>
      <c r="Z87" s="29"/>
      <c r="AA87" s="29"/>
      <c r="AB87" s="29"/>
      <c r="AC87" s="29"/>
      <c r="AD87" s="29"/>
      <c r="AE87" s="29"/>
      <c r="AF87" s="29"/>
      <c r="AG87" s="29"/>
      <c r="AH87" s="29"/>
      <c r="AI87" s="29"/>
      <c r="AJ87" s="29"/>
      <c r="AK87" s="29"/>
    </row>
    <row r="88" spans="1:37" s="30" customFormat="1" ht="69" customHeight="1" x14ac:dyDescent="0.25">
      <c r="A88" s="28" t="s">
        <v>1013</v>
      </c>
      <c r="B88" s="28" t="s">
        <v>1010</v>
      </c>
      <c r="C88" s="27" t="s">
        <v>9</v>
      </c>
      <c r="D88" s="50" t="s">
        <v>1010</v>
      </c>
      <c r="E88" s="50" t="s">
        <v>1011</v>
      </c>
      <c r="F88" s="50" t="s">
        <v>91</v>
      </c>
      <c r="G88" s="50" t="s">
        <v>23</v>
      </c>
      <c r="H88" s="50" t="s">
        <v>132</v>
      </c>
      <c r="I88" s="50" t="s">
        <v>1012</v>
      </c>
      <c r="J88" s="54">
        <v>1</v>
      </c>
      <c r="K88" s="50">
        <v>0</v>
      </c>
      <c r="L88" s="54">
        <v>1</v>
      </c>
      <c r="M88" s="66">
        <v>6000</v>
      </c>
      <c r="N88" s="68">
        <v>6000</v>
      </c>
      <c r="O88" s="67">
        <v>6000</v>
      </c>
      <c r="P88" s="66">
        <f t="shared" si="1"/>
        <v>0</v>
      </c>
      <c r="Q88" s="71"/>
      <c r="R88" s="29"/>
      <c r="S88" s="29"/>
      <c r="T88" s="29"/>
      <c r="U88" s="29"/>
      <c r="V88" s="29"/>
      <c r="W88" s="29"/>
      <c r="X88" s="29"/>
      <c r="Y88" s="29"/>
      <c r="Z88" s="29"/>
      <c r="AA88" s="29"/>
      <c r="AB88" s="29"/>
      <c r="AC88" s="29"/>
      <c r="AD88" s="29"/>
      <c r="AE88" s="29"/>
      <c r="AF88" s="29"/>
      <c r="AG88" s="29"/>
      <c r="AH88" s="29"/>
      <c r="AI88" s="29"/>
      <c r="AJ88" s="29"/>
      <c r="AK88" s="29"/>
    </row>
    <row r="89" spans="1:37" s="30" customFormat="1" ht="69" customHeight="1" x14ac:dyDescent="0.25">
      <c r="A89" s="28" t="s">
        <v>38</v>
      </c>
      <c r="B89" s="28" t="s">
        <v>985</v>
      </c>
      <c r="C89" s="27" t="s">
        <v>9</v>
      </c>
      <c r="D89" s="50" t="s">
        <v>981</v>
      </c>
      <c r="E89" s="50" t="s">
        <v>982</v>
      </c>
      <c r="F89" s="50" t="s">
        <v>91</v>
      </c>
      <c r="G89" s="50" t="s">
        <v>38</v>
      </c>
      <c r="H89" s="50"/>
      <c r="I89" s="50" t="s">
        <v>983</v>
      </c>
      <c r="J89" s="50">
        <v>1</v>
      </c>
      <c r="K89" s="50"/>
      <c r="L89" s="50">
        <v>1</v>
      </c>
      <c r="M89" s="66">
        <v>50000</v>
      </c>
      <c r="N89" s="66">
        <v>49361.15</v>
      </c>
      <c r="O89" s="67">
        <v>51500</v>
      </c>
      <c r="P89" s="66">
        <f t="shared" si="1"/>
        <v>-1500</v>
      </c>
      <c r="Q89" s="71" t="s">
        <v>976</v>
      </c>
      <c r="R89" s="29"/>
      <c r="S89" s="29"/>
      <c r="T89" s="29"/>
      <c r="U89" s="29"/>
      <c r="V89" s="29"/>
      <c r="W89" s="29"/>
      <c r="X89" s="29"/>
      <c r="Y89" s="29"/>
      <c r="Z89" s="29"/>
      <c r="AA89" s="29"/>
      <c r="AB89" s="29"/>
      <c r="AC89" s="29"/>
      <c r="AD89" s="29"/>
      <c r="AE89" s="29"/>
      <c r="AF89" s="29"/>
      <c r="AG89" s="29"/>
      <c r="AH89" s="29"/>
      <c r="AI89" s="29"/>
      <c r="AJ89" s="29"/>
      <c r="AK89" s="29"/>
    </row>
    <row r="90" spans="1:37" s="30" customFormat="1" ht="69" customHeight="1" x14ac:dyDescent="0.25">
      <c r="A90" s="28" t="s">
        <v>36</v>
      </c>
      <c r="B90" s="28" t="s">
        <v>984</v>
      </c>
      <c r="C90" s="27" t="s">
        <v>9</v>
      </c>
      <c r="D90" s="50" t="s">
        <v>981</v>
      </c>
      <c r="E90" s="50" t="s">
        <v>982</v>
      </c>
      <c r="F90" s="50" t="s">
        <v>91</v>
      </c>
      <c r="G90" s="50" t="s">
        <v>36</v>
      </c>
      <c r="H90" s="50"/>
      <c r="I90" s="50" t="s">
        <v>983</v>
      </c>
      <c r="J90" s="50">
        <v>1</v>
      </c>
      <c r="K90" s="50"/>
      <c r="L90" s="50">
        <v>1</v>
      </c>
      <c r="M90" s="66">
        <v>50000</v>
      </c>
      <c r="N90" s="66">
        <v>49361.15</v>
      </c>
      <c r="O90" s="67">
        <v>51500</v>
      </c>
      <c r="P90" s="66">
        <f t="shared" si="1"/>
        <v>-1500</v>
      </c>
      <c r="Q90" s="71" t="s">
        <v>976</v>
      </c>
      <c r="R90" s="29"/>
      <c r="S90" s="29"/>
      <c r="T90" s="29"/>
      <c r="U90" s="29"/>
      <c r="V90" s="29"/>
      <c r="W90" s="29"/>
      <c r="X90" s="29"/>
      <c r="Y90" s="29"/>
      <c r="Z90" s="29"/>
      <c r="AA90" s="29"/>
      <c r="AB90" s="29"/>
      <c r="AC90" s="29"/>
      <c r="AD90" s="29"/>
      <c r="AE90" s="29"/>
      <c r="AF90" s="29"/>
      <c r="AG90" s="29"/>
      <c r="AH90" s="29"/>
      <c r="AI90" s="29"/>
      <c r="AJ90" s="29"/>
      <c r="AK90" s="29"/>
    </row>
    <row r="91" spans="1:37" s="30" customFormat="1" ht="69" customHeight="1" x14ac:dyDescent="0.25">
      <c r="A91" s="28" t="s">
        <v>1085</v>
      </c>
      <c r="B91" s="28" t="s">
        <v>1086</v>
      </c>
      <c r="C91" s="27" t="s">
        <v>9</v>
      </c>
      <c r="D91" s="50" t="s">
        <v>1081</v>
      </c>
      <c r="E91" s="50" t="s">
        <v>1082</v>
      </c>
      <c r="F91" s="50" t="s">
        <v>91</v>
      </c>
      <c r="G91" s="50" t="s">
        <v>33</v>
      </c>
      <c r="H91" s="56" t="s">
        <v>132</v>
      </c>
      <c r="I91" s="50" t="s">
        <v>1083</v>
      </c>
      <c r="J91" s="50">
        <v>1</v>
      </c>
      <c r="K91" s="50">
        <v>1</v>
      </c>
      <c r="L91" s="50">
        <v>1</v>
      </c>
      <c r="M91" s="66">
        <v>26015</v>
      </c>
      <c r="N91" s="68"/>
      <c r="O91" s="67">
        <v>27135</v>
      </c>
      <c r="P91" s="66">
        <f t="shared" si="1"/>
        <v>-1120</v>
      </c>
      <c r="Q91" s="71" t="s">
        <v>1084</v>
      </c>
      <c r="R91" s="29"/>
      <c r="S91" s="29"/>
      <c r="T91" s="29"/>
      <c r="U91" s="29"/>
      <c r="V91" s="29"/>
      <c r="W91" s="29"/>
      <c r="X91" s="29"/>
      <c r="Y91" s="29"/>
      <c r="Z91" s="29"/>
      <c r="AA91" s="29"/>
      <c r="AB91" s="29"/>
      <c r="AC91" s="29"/>
      <c r="AD91" s="29"/>
      <c r="AE91" s="29"/>
      <c r="AF91" s="29"/>
      <c r="AG91" s="29"/>
      <c r="AH91" s="29"/>
      <c r="AI91" s="29"/>
      <c r="AJ91" s="29"/>
      <c r="AK91" s="29"/>
    </row>
    <row r="92" spans="1:37" s="30" customFormat="1" ht="69" customHeight="1" x14ac:dyDescent="0.25">
      <c r="A92" s="28" t="s">
        <v>1085</v>
      </c>
      <c r="B92" s="28" t="s">
        <v>1086</v>
      </c>
      <c r="C92" s="27" t="s">
        <v>9</v>
      </c>
      <c r="D92" s="50" t="s">
        <v>1087</v>
      </c>
      <c r="E92" s="50" t="s">
        <v>1088</v>
      </c>
      <c r="F92" s="50" t="s">
        <v>91</v>
      </c>
      <c r="G92" s="50" t="s">
        <v>33</v>
      </c>
      <c r="H92" s="56" t="s">
        <v>112</v>
      </c>
      <c r="I92" s="50" t="s">
        <v>1089</v>
      </c>
      <c r="J92" s="50">
        <v>1</v>
      </c>
      <c r="K92" s="50"/>
      <c r="L92" s="50"/>
      <c r="M92" s="66">
        <v>25289</v>
      </c>
      <c r="N92" s="68"/>
      <c r="O92" s="67">
        <v>0</v>
      </c>
      <c r="P92" s="66">
        <f t="shared" si="1"/>
        <v>25289</v>
      </c>
      <c r="Q92" s="71"/>
      <c r="R92" s="29"/>
      <c r="S92" s="29"/>
      <c r="T92" s="29"/>
      <c r="U92" s="29"/>
      <c r="V92" s="29"/>
      <c r="W92" s="29"/>
      <c r="X92" s="29"/>
      <c r="Y92" s="29"/>
      <c r="Z92" s="29"/>
      <c r="AA92" s="29"/>
      <c r="AB92" s="29"/>
      <c r="AC92" s="29"/>
      <c r="AD92" s="29"/>
      <c r="AE92" s="29"/>
      <c r="AF92" s="29"/>
      <c r="AG92" s="29"/>
      <c r="AH92" s="29"/>
      <c r="AI92" s="29"/>
      <c r="AJ92" s="29"/>
      <c r="AK92" s="29"/>
    </row>
    <row r="93" spans="1:37" s="30" customFormat="1" ht="69" customHeight="1" x14ac:dyDescent="0.25">
      <c r="A93" s="28" t="s">
        <v>1085</v>
      </c>
      <c r="B93" s="28" t="s">
        <v>1086</v>
      </c>
      <c r="C93" s="27" t="s">
        <v>9</v>
      </c>
      <c r="D93" s="50" t="s">
        <v>1090</v>
      </c>
      <c r="E93" s="50" t="s">
        <v>1091</v>
      </c>
      <c r="F93" s="50" t="s">
        <v>91</v>
      </c>
      <c r="G93" s="50" t="s">
        <v>33</v>
      </c>
      <c r="H93" s="56" t="s">
        <v>132</v>
      </c>
      <c r="I93" s="50" t="s">
        <v>1092</v>
      </c>
      <c r="J93" s="50">
        <v>1</v>
      </c>
      <c r="K93" s="50">
        <v>1</v>
      </c>
      <c r="L93" s="50">
        <v>1</v>
      </c>
      <c r="M93" s="66">
        <v>883.51</v>
      </c>
      <c r="N93" s="68"/>
      <c r="O93" s="67">
        <v>910.01</v>
      </c>
      <c r="P93" s="66">
        <f t="shared" si="1"/>
        <v>-26.5</v>
      </c>
      <c r="Q93" s="71" t="s">
        <v>1093</v>
      </c>
      <c r="R93" s="29"/>
      <c r="S93" s="29"/>
      <c r="T93" s="29"/>
      <c r="U93" s="29"/>
      <c r="V93" s="29"/>
      <c r="W93" s="29"/>
      <c r="X93" s="29"/>
      <c r="Y93" s="29"/>
      <c r="Z93" s="29"/>
      <c r="AA93" s="29"/>
      <c r="AB93" s="29"/>
      <c r="AC93" s="29"/>
      <c r="AD93" s="29"/>
      <c r="AE93" s="29"/>
      <c r="AF93" s="29"/>
      <c r="AG93" s="29"/>
      <c r="AH93" s="29"/>
      <c r="AI93" s="29"/>
      <c r="AJ93" s="29"/>
      <c r="AK93" s="29"/>
    </row>
    <row r="94" spans="1:37" s="30" customFormat="1" ht="69" customHeight="1" x14ac:dyDescent="0.25">
      <c r="A94" s="28" t="s">
        <v>1085</v>
      </c>
      <c r="B94" s="28" t="s">
        <v>1086</v>
      </c>
      <c r="C94" s="27" t="s">
        <v>9</v>
      </c>
      <c r="D94" s="50" t="s">
        <v>1094</v>
      </c>
      <c r="E94" s="50" t="s">
        <v>1095</v>
      </c>
      <c r="F94" s="50" t="s">
        <v>91</v>
      </c>
      <c r="G94" s="50" t="s">
        <v>33</v>
      </c>
      <c r="H94" s="56" t="s">
        <v>132</v>
      </c>
      <c r="I94" s="50" t="s">
        <v>1096</v>
      </c>
      <c r="J94" s="50">
        <v>1</v>
      </c>
      <c r="K94" s="50">
        <v>1.0229999999999999</v>
      </c>
      <c r="L94" s="50">
        <v>1</v>
      </c>
      <c r="M94" s="66">
        <v>3146</v>
      </c>
      <c r="N94" s="68"/>
      <c r="O94" s="67">
        <v>3315.16</v>
      </c>
      <c r="P94" s="66">
        <f t="shared" si="1"/>
        <v>-169.15999999999985</v>
      </c>
      <c r="Q94" s="71" t="s">
        <v>1093</v>
      </c>
      <c r="R94" s="29"/>
      <c r="S94" s="29"/>
      <c r="T94" s="29"/>
      <c r="U94" s="29"/>
      <c r="V94" s="29"/>
      <c r="W94" s="29"/>
      <c r="X94" s="29"/>
      <c r="Y94" s="29"/>
      <c r="Z94" s="29"/>
      <c r="AA94" s="29"/>
      <c r="AB94" s="29"/>
      <c r="AC94" s="29"/>
      <c r="AD94" s="29"/>
      <c r="AE94" s="29"/>
      <c r="AF94" s="29"/>
      <c r="AG94" s="29"/>
      <c r="AH94" s="29"/>
      <c r="AI94" s="29"/>
      <c r="AJ94" s="29"/>
      <c r="AK94" s="29"/>
    </row>
    <row r="95" spans="1:37" s="30" customFormat="1" ht="69" customHeight="1" x14ac:dyDescent="0.25">
      <c r="A95" s="28" t="s">
        <v>990</v>
      </c>
      <c r="B95" s="28" t="s">
        <v>987</v>
      </c>
      <c r="C95" s="27" t="s">
        <v>9</v>
      </c>
      <c r="D95" s="50" t="s">
        <v>986</v>
      </c>
      <c r="E95" s="50" t="s">
        <v>987</v>
      </c>
      <c r="F95" s="50" t="s">
        <v>91</v>
      </c>
      <c r="G95" s="50" t="s">
        <v>43</v>
      </c>
      <c r="H95" s="56">
        <v>8233</v>
      </c>
      <c r="I95" s="50" t="s">
        <v>989</v>
      </c>
      <c r="J95" s="50">
        <v>1</v>
      </c>
      <c r="K95" s="50">
        <v>0</v>
      </c>
      <c r="L95" s="50">
        <v>1</v>
      </c>
      <c r="M95" s="66">
        <v>107857</v>
      </c>
      <c r="N95" s="66">
        <v>0</v>
      </c>
      <c r="O95" s="67">
        <v>8233</v>
      </c>
      <c r="P95" s="66">
        <f t="shared" si="1"/>
        <v>99624</v>
      </c>
      <c r="Q95" s="71"/>
      <c r="R95" s="29"/>
      <c r="S95" s="29"/>
      <c r="T95" s="29"/>
      <c r="U95" s="29"/>
      <c r="V95" s="29"/>
      <c r="W95" s="29"/>
      <c r="X95" s="29"/>
      <c r="Y95" s="29"/>
      <c r="Z95" s="29"/>
      <c r="AA95" s="29"/>
      <c r="AB95" s="29"/>
      <c r="AC95" s="29"/>
      <c r="AD95" s="29"/>
      <c r="AE95" s="29"/>
      <c r="AF95" s="29"/>
      <c r="AG95" s="29"/>
      <c r="AH95" s="29"/>
      <c r="AI95" s="29"/>
      <c r="AJ95" s="29"/>
      <c r="AK95" s="29"/>
    </row>
    <row r="96" spans="1:37" s="30" customFormat="1" ht="69" customHeight="1" x14ac:dyDescent="0.25">
      <c r="A96" s="28" t="s">
        <v>1113</v>
      </c>
      <c r="B96" s="28" t="s">
        <v>1114</v>
      </c>
      <c r="C96" s="27" t="s">
        <v>9</v>
      </c>
      <c r="D96" s="50" t="s">
        <v>1110</v>
      </c>
      <c r="E96" s="50" t="s">
        <v>1111</v>
      </c>
      <c r="F96" s="50" t="s">
        <v>91</v>
      </c>
      <c r="G96" s="50" t="s">
        <v>29</v>
      </c>
      <c r="H96" s="56" t="s">
        <v>132</v>
      </c>
      <c r="I96" s="50" t="s">
        <v>989</v>
      </c>
      <c r="J96" s="50">
        <v>6.5</v>
      </c>
      <c r="K96" s="50">
        <v>0</v>
      </c>
      <c r="L96" s="50">
        <v>7</v>
      </c>
      <c r="M96" s="66">
        <v>65000</v>
      </c>
      <c r="N96" s="68">
        <v>65000</v>
      </c>
      <c r="O96" s="67">
        <v>70000</v>
      </c>
      <c r="P96" s="66">
        <f t="shared" si="1"/>
        <v>-5000</v>
      </c>
      <c r="Q96" s="71" t="s">
        <v>1112</v>
      </c>
      <c r="R96" s="29"/>
      <c r="S96" s="29"/>
      <c r="T96" s="29"/>
      <c r="U96" s="29"/>
      <c r="V96" s="29"/>
      <c r="W96" s="29"/>
      <c r="X96" s="29"/>
      <c r="Y96" s="29"/>
      <c r="Z96" s="29"/>
      <c r="AA96" s="29"/>
      <c r="AB96" s="29"/>
      <c r="AC96" s="29"/>
      <c r="AD96" s="29"/>
      <c r="AE96" s="29"/>
      <c r="AF96" s="29"/>
      <c r="AG96" s="29"/>
      <c r="AH96" s="29"/>
      <c r="AI96" s="29"/>
      <c r="AJ96" s="29"/>
      <c r="AK96" s="29"/>
    </row>
    <row r="97" spans="1:37" s="30" customFormat="1" ht="69" customHeight="1" x14ac:dyDescent="0.25">
      <c r="A97" s="28" t="s">
        <v>1132</v>
      </c>
      <c r="B97" s="28" t="s">
        <v>1131</v>
      </c>
      <c r="C97" s="27" t="s">
        <v>9</v>
      </c>
      <c r="D97" s="50" t="s">
        <v>1130</v>
      </c>
      <c r="E97" s="50" t="s">
        <v>1131</v>
      </c>
      <c r="F97" s="50"/>
      <c r="G97" s="50" t="s">
        <v>45</v>
      </c>
      <c r="H97" s="56"/>
      <c r="I97" s="50"/>
      <c r="J97" s="50"/>
      <c r="K97" s="50"/>
      <c r="L97" s="50"/>
      <c r="M97" s="66">
        <v>29400</v>
      </c>
      <c r="N97" s="66">
        <v>0</v>
      </c>
      <c r="O97" s="67">
        <v>0</v>
      </c>
      <c r="P97" s="66">
        <f t="shared" si="1"/>
        <v>29400</v>
      </c>
      <c r="Q97" s="71"/>
      <c r="R97" s="29"/>
      <c r="S97" s="29"/>
      <c r="T97" s="29"/>
      <c r="U97" s="29"/>
      <c r="V97" s="29"/>
      <c r="W97" s="29"/>
      <c r="X97" s="29"/>
      <c r="Y97" s="29"/>
      <c r="Z97" s="29"/>
      <c r="AA97" s="29"/>
      <c r="AB97" s="29"/>
      <c r="AC97" s="29"/>
      <c r="AD97" s="29"/>
      <c r="AE97" s="29"/>
      <c r="AF97" s="29"/>
      <c r="AG97" s="29"/>
      <c r="AH97" s="29"/>
      <c r="AI97" s="29"/>
      <c r="AJ97" s="29"/>
      <c r="AK97" s="29"/>
    </row>
    <row r="98" spans="1:37" s="30" customFormat="1" ht="69" customHeight="1" x14ac:dyDescent="0.25">
      <c r="A98" s="28" t="s">
        <v>1149</v>
      </c>
      <c r="B98" s="28" t="s">
        <v>1148</v>
      </c>
      <c r="C98" s="27" t="s">
        <v>9</v>
      </c>
      <c r="D98" s="50" t="s">
        <v>1147</v>
      </c>
      <c r="E98" s="50" t="s">
        <v>1148</v>
      </c>
      <c r="F98" s="50" t="s">
        <v>91</v>
      </c>
      <c r="G98" s="50" t="s">
        <v>40</v>
      </c>
      <c r="H98" s="56">
        <v>54650</v>
      </c>
      <c r="I98" s="50" t="s">
        <v>989</v>
      </c>
      <c r="J98" s="50">
        <v>2</v>
      </c>
      <c r="K98" s="50">
        <v>2</v>
      </c>
      <c r="L98" s="50">
        <v>2</v>
      </c>
      <c r="M98" s="66">
        <v>64900</v>
      </c>
      <c r="N98" s="66">
        <v>35084.380000000005</v>
      </c>
      <c r="O98" s="67">
        <v>54650</v>
      </c>
      <c r="P98" s="66">
        <f t="shared" si="1"/>
        <v>10250</v>
      </c>
      <c r="Q98" s="71"/>
      <c r="R98" s="29"/>
      <c r="S98" s="29"/>
      <c r="T98" s="29"/>
      <c r="U98" s="29"/>
      <c r="V98" s="29"/>
      <c r="W98" s="29"/>
      <c r="X98" s="29"/>
      <c r="Y98" s="29"/>
      <c r="Z98" s="29"/>
      <c r="AA98" s="29"/>
      <c r="AB98" s="29"/>
      <c r="AC98" s="29"/>
      <c r="AD98" s="29"/>
      <c r="AE98" s="29"/>
      <c r="AF98" s="29"/>
      <c r="AG98" s="29"/>
      <c r="AH98" s="29"/>
      <c r="AI98" s="29"/>
      <c r="AJ98" s="29"/>
      <c r="AK98" s="29"/>
    </row>
    <row r="99" spans="1:37" s="30" customFormat="1" ht="69" customHeight="1" x14ac:dyDescent="0.25">
      <c r="A99" s="28" t="s">
        <v>1181</v>
      </c>
      <c r="B99" s="28" t="s">
        <v>1182</v>
      </c>
      <c r="C99" s="27" t="s">
        <v>9</v>
      </c>
      <c r="D99" s="50" t="s">
        <v>1179</v>
      </c>
      <c r="E99" s="50" t="s">
        <v>1180</v>
      </c>
      <c r="F99" s="50" t="s">
        <v>91</v>
      </c>
      <c r="G99" s="50" t="s">
        <v>44</v>
      </c>
      <c r="H99" s="56"/>
      <c r="I99" s="50"/>
      <c r="J99" s="50"/>
      <c r="K99" s="50"/>
      <c r="L99" s="50"/>
      <c r="M99" s="66">
        <v>1054525</v>
      </c>
      <c r="N99" s="66">
        <v>1050204.78</v>
      </c>
      <c r="O99" s="67">
        <v>0</v>
      </c>
      <c r="P99" s="66">
        <f t="shared" si="1"/>
        <v>1054525</v>
      </c>
      <c r="Q99" s="71"/>
      <c r="R99" s="29"/>
      <c r="S99" s="29"/>
      <c r="T99" s="29"/>
      <c r="U99" s="29"/>
      <c r="V99" s="29"/>
      <c r="W99" s="29"/>
      <c r="X99" s="29"/>
      <c r="Y99" s="29"/>
      <c r="Z99" s="29"/>
      <c r="AA99" s="29"/>
      <c r="AB99" s="29"/>
      <c r="AC99" s="29"/>
      <c r="AD99" s="29"/>
      <c r="AE99" s="29"/>
      <c r="AF99" s="29"/>
      <c r="AG99" s="29"/>
      <c r="AH99" s="29"/>
      <c r="AI99" s="29"/>
      <c r="AJ99" s="29"/>
      <c r="AK99" s="29"/>
    </row>
    <row r="100" spans="1:37" s="30" customFormat="1" ht="69" customHeight="1" x14ac:dyDescent="0.25">
      <c r="A100" s="28" t="s">
        <v>1104</v>
      </c>
      <c r="B100" s="28" t="s">
        <v>1105</v>
      </c>
      <c r="C100" s="27" t="s">
        <v>9</v>
      </c>
      <c r="D100" s="50" t="s">
        <v>1101</v>
      </c>
      <c r="E100" s="50" t="s">
        <v>1102</v>
      </c>
      <c r="F100" s="50" t="s">
        <v>91</v>
      </c>
      <c r="G100" s="50" t="s">
        <v>28</v>
      </c>
      <c r="H100" s="56" t="s">
        <v>132</v>
      </c>
      <c r="I100" s="50" t="s">
        <v>989</v>
      </c>
      <c r="J100" s="50">
        <v>20</v>
      </c>
      <c r="K100" s="57">
        <v>7525</v>
      </c>
      <c r="L100" s="50">
        <v>20</v>
      </c>
      <c r="M100" s="66">
        <v>20000</v>
      </c>
      <c r="N100" s="68">
        <v>12475</v>
      </c>
      <c r="O100" s="67">
        <v>20000</v>
      </c>
      <c r="P100" s="66">
        <f t="shared" si="1"/>
        <v>0</v>
      </c>
      <c r="Q100" s="71" t="s">
        <v>1103</v>
      </c>
      <c r="R100" s="29"/>
      <c r="S100" s="29"/>
      <c r="T100" s="29"/>
      <c r="U100" s="29"/>
      <c r="V100" s="29"/>
      <c r="W100" s="29"/>
      <c r="X100" s="29"/>
      <c r="Y100" s="29"/>
      <c r="Z100" s="29"/>
      <c r="AA100" s="29"/>
      <c r="AB100" s="29"/>
      <c r="AC100" s="29"/>
      <c r="AD100" s="29"/>
      <c r="AE100" s="29"/>
      <c r="AF100" s="29"/>
      <c r="AG100" s="29"/>
      <c r="AH100" s="29"/>
      <c r="AI100" s="29"/>
      <c r="AJ100" s="29"/>
      <c r="AK100" s="29"/>
    </row>
    <row r="101" spans="1:37" s="30" customFormat="1" ht="69" customHeight="1" x14ac:dyDescent="0.25">
      <c r="A101" s="28" t="s">
        <v>1033</v>
      </c>
      <c r="B101" s="28" t="s">
        <v>1034</v>
      </c>
      <c r="C101" s="27" t="s">
        <v>9</v>
      </c>
      <c r="D101" s="50" t="s">
        <v>1029</v>
      </c>
      <c r="E101" s="50" t="s">
        <v>1030</v>
      </c>
      <c r="F101" s="50" t="s">
        <v>91</v>
      </c>
      <c r="G101" s="50" t="s">
        <v>18</v>
      </c>
      <c r="H101" s="50" t="s">
        <v>132</v>
      </c>
      <c r="I101" s="50" t="s">
        <v>1031</v>
      </c>
      <c r="J101" s="54">
        <v>1</v>
      </c>
      <c r="K101" s="57">
        <v>50000</v>
      </c>
      <c r="L101" s="54">
        <v>1</v>
      </c>
      <c r="M101" s="66">
        <v>60000</v>
      </c>
      <c r="N101" s="68" t="s">
        <v>1032</v>
      </c>
      <c r="O101" s="67">
        <v>60000</v>
      </c>
      <c r="P101" s="66">
        <f t="shared" si="1"/>
        <v>0</v>
      </c>
      <c r="Q101" s="71"/>
      <c r="R101" s="29"/>
      <c r="S101" s="29"/>
      <c r="T101" s="29"/>
      <c r="U101" s="29"/>
      <c r="V101" s="29"/>
      <c r="W101" s="29"/>
      <c r="X101" s="29"/>
      <c r="Y101" s="29"/>
      <c r="Z101" s="29"/>
      <c r="AA101" s="29"/>
      <c r="AB101" s="29"/>
      <c r="AC101" s="29"/>
      <c r="AD101" s="29"/>
      <c r="AE101" s="29"/>
      <c r="AF101" s="29"/>
      <c r="AG101" s="29"/>
      <c r="AH101" s="29"/>
      <c r="AI101" s="29"/>
      <c r="AJ101" s="29"/>
      <c r="AK101" s="29"/>
    </row>
    <row r="102" spans="1:37" s="30" customFormat="1" ht="69" customHeight="1" x14ac:dyDescent="0.25">
      <c r="A102" s="28" t="s">
        <v>1033</v>
      </c>
      <c r="B102" s="28" t="s">
        <v>1034</v>
      </c>
      <c r="C102" s="27" t="s">
        <v>9</v>
      </c>
      <c r="D102" s="50" t="s">
        <v>1097</v>
      </c>
      <c r="E102" s="50" t="s">
        <v>1098</v>
      </c>
      <c r="F102" s="50" t="s">
        <v>91</v>
      </c>
      <c r="G102" s="50" t="s">
        <v>19</v>
      </c>
      <c r="H102" s="50" t="s">
        <v>132</v>
      </c>
      <c r="I102" s="50" t="s">
        <v>1099</v>
      </c>
      <c r="J102" s="54">
        <v>1</v>
      </c>
      <c r="K102" s="54">
        <v>1</v>
      </c>
      <c r="L102" s="54">
        <v>1</v>
      </c>
      <c r="M102" s="66">
        <v>3750</v>
      </c>
      <c r="N102" s="68">
        <v>3750</v>
      </c>
      <c r="O102" s="67">
        <v>3750</v>
      </c>
      <c r="P102" s="66">
        <f t="shared" si="1"/>
        <v>0</v>
      </c>
      <c r="Q102" s="71" t="s">
        <v>1100</v>
      </c>
      <c r="R102" s="29"/>
      <c r="S102" s="29"/>
      <c r="T102" s="29"/>
      <c r="U102" s="29"/>
      <c r="V102" s="29"/>
      <c r="W102" s="29"/>
      <c r="X102" s="29"/>
      <c r="Y102" s="29"/>
      <c r="Z102" s="29"/>
      <c r="AA102" s="29"/>
      <c r="AB102" s="29"/>
      <c r="AC102" s="29"/>
      <c r="AD102" s="29"/>
      <c r="AE102" s="29"/>
      <c r="AF102" s="29"/>
      <c r="AG102" s="29"/>
      <c r="AH102" s="29"/>
      <c r="AI102" s="29"/>
      <c r="AJ102" s="29"/>
      <c r="AK102" s="29"/>
    </row>
    <row r="103" spans="1:37" s="30" customFormat="1" ht="69" customHeight="1" x14ac:dyDescent="0.25">
      <c r="A103" s="28" t="s">
        <v>979</v>
      </c>
      <c r="B103" s="28" t="s">
        <v>980</v>
      </c>
      <c r="C103" s="27" t="s">
        <v>9</v>
      </c>
      <c r="D103" s="50" t="s">
        <v>973</v>
      </c>
      <c r="E103" s="50" t="s">
        <v>974</v>
      </c>
      <c r="F103" s="50" t="s">
        <v>91</v>
      </c>
      <c r="G103" s="50" t="s">
        <v>39</v>
      </c>
      <c r="H103" s="50"/>
      <c r="I103" s="50" t="s">
        <v>975</v>
      </c>
      <c r="J103" s="50"/>
      <c r="K103" s="50"/>
      <c r="L103" s="50"/>
      <c r="M103" s="66">
        <v>17100</v>
      </c>
      <c r="N103" s="66">
        <v>11904.56</v>
      </c>
      <c r="O103" s="67">
        <v>17700</v>
      </c>
      <c r="P103" s="66">
        <f t="shared" si="1"/>
        <v>-600</v>
      </c>
      <c r="Q103" s="71" t="s">
        <v>976</v>
      </c>
      <c r="R103" s="29"/>
      <c r="S103" s="29"/>
      <c r="T103" s="29"/>
      <c r="U103" s="29"/>
      <c r="V103" s="29"/>
      <c r="W103" s="29"/>
      <c r="X103" s="29"/>
      <c r="Y103" s="29"/>
      <c r="Z103" s="29"/>
      <c r="AA103" s="29"/>
      <c r="AB103" s="29"/>
      <c r="AC103" s="29"/>
      <c r="AD103" s="29"/>
      <c r="AE103" s="29"/>
      <c r="AF103" s="29"/>
      <c r="AG103" s="29"/>
      <c r="AH103" s="29"/>
      <c r="AI103" s="29"/>
      <c r="AJ103" s="29"/>
      <c r="AK103" s="29"/>
    </row>
    <row r="104" spans="1:37" s="30" customFormat="1" ht="69" customHeight="1" x14ac:dyDescent="0.25">
      <c r="A104" s="28" t="s">
        <v>977</v>
      </c>
      <c r="B104" s="28" t="s">
        <v>978</v>
      </c>
      <c r="C104" s="27" t="s">
        <v>9</v>
      </c>
      <c r="D104" s="50" t="s">
        <v>973</v>
      </c>
      <c r="E104" s="50" t="s">
        <v>974</v>
      </c>
      <c r="F104" s="50"/>
      <c r="G104" s="50" t="s">
        <v>37</v>
      </c>
      <c r="H104" s="50"/>
      <c r="I104" s="50" t="s">
        <v>975</v>
      </c>
      <c r="J104" s="50"/>
      <c r="K104" s="50"/>
      <c r="L104" s="50"/>
      <c r="M104" s="66">
        <v>17100</v>
      </c>
      <c r="N104" s="66">
        <v>11904.56</v>
      </c>
      <c r="O104" s="67">
        <v>17700</v>
      </c>
      <c r="P104" s="66">
        <f t="shared" si="1"/>
        <v>-600</v>
      </c>
      <c r="Q104" s="71" t="s">
        <v>976</v>
      </c>
      <c r="R104" s="29"/>
      <c r="S104" s="29"/>
      <c r="T104" s="29"/>
      <c r="U104" s="29"/>
      <c r="V104" s="29"/>
      <c r="W104" s="29"/>
      <c r="X104" s="29"/>
      <c r="Y104" s="29"/>
      <c r="Z104" s="29"/>
      <c r="AA104" s="29"/>
      <c r="AB104" s="29"/>
      <c r="AC104" s="29"/>
      <c r="AD104" s="29"/>
      <c r="AE104" s="29"/>
      <c r="AF104" s="29"/>
      <c r="AG104" s="29"/>
      <c r="AH104" s="29"/>
      <c r="AI104" s="29"/>
      <c r="AJ104" s="29"/>
      <c r="AK104" s="29"/>
    </row>
    <row r="105" spans="1:37" s="30" customFormat="1" ht="69" customHeight="1" x14ac:dyDescent="0.25">
      <c r="A105" s="28" t="s">
        <v>1008</v>
      </c>
      <c r="B105" s="28" t="s">
        <v>1009</v>
      </c>
      <c r="C105" s="27" t="s">
        <v>9</v>
      </c>
      <c r="D105" s="50" t="s">
        <v>1005</v>
      </c>
      <c r="E105" s="50" t="s">
        <v>1006</v>
      </c>
      <c r="F105" s="50" t="s">
        <v>91</v>
      </c>
      <c r="G105" s="50" t="s">
        <v>22</v>
      </c>
      <c r="H105" s="50" t="s">
        <v>132</v>
      </c>
      <c r="I105" s="50" t="s">
        <v>1007</v>
      </c>
      <c r="J105" s="54">
        <v>1</v>
      </c>
      <c r="K105" s="50">
        <v>45518.879999999997</v>
      </c>
      <c r="L105" s="54">
        <v>1</v>
      </c>
      <c r="M105" s="66">
        <v>70000</v>
      </c>
      <c r="N105" s="68">
        <f>M105-K105</f>
        <v>24481.120000000003</v>
      </c>
      <c r="O105" s="67">
        <v>70000</v>
      </c>
      <c r="P105" s="66">
        <f t="shared" si="1"/>
        <v>0</v>
      </c>
      <c r="Q105" s="71"/>
      <c r="R105" s="29"/>
      <c r="S105" s="29"/>
      <c r="T105" s="29"/>
      <c r="U105" s="29"/>
      <c r="V105" s="29"/>
      <c r="W105" s="29"/>
      <c r="X105" s="29"/>
      <c r="Y105" s="29"/>
      <c r="Z105" s="29"/>
      <c r="AA105" s="29"/>
      <c r="AB105" s="29"/>
      <c r="AC105" s="29"/>
      <c r="AD105" s="29"/>
      <c r="AE105" s="29"/>
      <c r="AF105" s="29"/>
      <c r="AG105" s="29"/>
      <c r="AH105" s="29"/>
      <c r="AI105" s="29"/>
      <c r="AJ105" s="29"/>
      <c r="AK105" s="29"/>
    </row>
    <row r="106" spans="1:37" s="30" customFormat="1" ht="69" customHeight="1" x14ac:dyDescent="0.25">
      <c r="A106" s="28" t="s">
        <v>1201</v>
      </c>
      <c r="B106" s="28" t="s">
        <v>1202</v>
      </c>
      <c r="C106" s="27" t="s">
        <v>4</v>
      </c>
      <c r="D106" s="50" t="s">
        <v>1196</v>
      </c>
      <c r="E106" s="50" t="s">
        <v>1197</v>
      </c>
      <c r="F106" s="59" t="s">
        <v>1198</v>
      </c>
      <c r="G106" s="50" t="s">
        <v>1199</v>
      </c>
      <c r="H106" s="50" t="s">
        <v>132</v>
      </c>
      <c r="I106" s="50" t="s">
        <v>1200</v>
      </c>
      <c r="J106" s="54">
        <v>1</v>
      </c>
      <c r="K106" s="58">
        <v>0.70309999999999995</v>
      </c>
      <c r="L106" s="54">
        <v>1</v>
      </c>
      <c r="M106" s="68">
        <v>12300</v>
      </c>
      <c r="N106" s="68">
        <v>8519.35</v>
      </c>
      <c r="O106" s="69">
        <v>12300</v>
      </c>
      <c r="P106" s="66">
        <f t="shared" si="1"/>
        <v>0</v>
      </c>
      <c r="Q106" s="71"/>
      <c r="R106" s="29"/>
      <c r="S106" s="29"/>
      <c r="T106" s="29"/>
      <c r="U106" s="29"/>
      <c r="V106" s="29"/>
      <c r="W106" s="29"/>
      <c r="X106" s="29"/>
      <c r="Y106" s="29"/>
      <c r="Z106" s="29"/>
      <c r="AA106" s="29"/>
      <c r="AB106" s="29"/>
      <c r="AC106" s="29"/>
      <c r="AD106" s="29"/>
      <c r="AE106" s="29"/>
      <c r="AF106" s="29"/>
      <c r="AG106" s="29"/>
      <c r="AH106" s="29"/>
      <c r="AI106" s="29"/>
      <c r="AJ106" s="29"/>
      <c r="AK106" s="29"/>
    </row>
    <row r="107" spans="1:37" s="30" customFormat="1" ht="69" customHeight="1" x14ac:dyDescent="0.25">
      <c r="A107" s="28" t="s">
        <v>1201</v>
      </c>
      <c r="B107" s="28" t="s">
        <v>1202</v>
      </c>
      <c r="C107" s="27" t="s">
        <v>4</v>
      </c>
      <c r="D107" s="50" t="s">
        <v>1203</v>
      </c>
      <c r="E107" s="50" t="s">
        <v>1204</v>
      </c>
      <c r="F107" s="59" t="s">
        <v>1198</v>
      </c>
      <c r="G107" s="50" t="s">
        <v>1199</v>
      </c>
      <c r="H107" s="50" t="s">
        <v>132</v>
      </c>
      <c r="I107" s="50" t="s">
        <v>1205</v>
      </c>
      <c r="J107" s="50"/>
      <c r="K107" s="50"/>
      <c r="L107" s="50"/>
      <c r="M107" s="66"/>
      <c r="N107" s="66"/>
      <c r="O107" s="67"/>
      <c r="P107" s="66">
        <f t="shared" si="1"/>
        <v>0</v>
      </c>
      <c r="Q107" s="71"/>
      <c r="R107" s="29"/>
      <c r="S107" s="29"/>
      <c r="T107" s="29"/>
      <c r="U107" s="29"/>
      <c r="V107" s="29"/>
      <c r="W107" s="29"/>
      <c r="X107" s="29"/>
      <c r="Y107" s="29"/>
      <c r="Z107" s="29"/>
      <c r="AA107" s="29"/>
      <c r="AB107" s="29"/>
      <c r="AC107" s="29"/>
      <c r="AD107" s="29"/>
      <c r="AE107" s="29"/>
      <c r="AF107" s="29"/>
      <c r="AG107" s="29"/>
      <c r="AH107" s="29"/>
      <c r="AI107" s="29"/>
      <c r="AJ107" s="29"/>
      <c r="AK107" s="29"/>
    </row>
    <row r="108" spans="1:37" s="30" customFormat="1" ht="69" customHeight="1" x14ac:dyDescent="0.25">
      <c r="A108" s="28" t="s">
        <v>1201</v>
      </c>
      <c r="B108" s="28" t="s">
        <v>1202</v>
      </c>
      <c r="C108" s="27" t="s">
        <v>4</v>
      </c>
      <c r="D108" s="50" t="s">
        <v>1206</v>
      </c>
      <c r="E108" s="50" t="s">
        <v>1207</v>
      </c>
      <c r="F108" s="59" t="s">
        <v>1198</v>
      </c>
      <c r="G108" s="50" t="s">
        <v>1199</v>
      </c>
      <c r="H108" s="50" t="s">
        <v>132</v>
      </c>
      <c r="I108" s="50" t="s">
        <v>1208</v>
      </c>
      <c r="J108" s="50"/>
      <c r="K108" s="50"/>
      <c r="L108" s="50"/>
      <c r="M108" s="66"/>
      <c r="N108" s="66"/>
      <c r="O108" s="67"/>
      <c r="P108" s="66">
        <f t="shared" si="1"/>
        <v>0</v>
      </c>
      <c r="Q108" s="71"/>
      <c r="R108" s="29"/>
      <c r="S108" s="29"/>
      <c r="T108" s="29"/>
      <c r="U108" s="29"/>
      <c r="V108" s="29"/>
      <c r="W108" s="29"/>
      <c r="X108" s="29"/>
      <c r="Y108" s="29"/>
      <c r="Z108" s="29"/>
      <c r="AA108" s="29"/>
      <c r="AB108" s="29"/>
      <c r="AC108" s="29"/>
      <c r="AD108" s="29"/>
      <c r="AE108" s="29"/>
      <c r="AF108" s="29"/>
      <c r="AG108" s="29"/>
      <c r="AH108" s="29"/>
      <c r="AI108" s="29"/>
      <c r="AJ108" s="29"/>
      <c r="AK108" s="29"/>
    </row>
    <row r="109" spans="1:37" s="30" customFormat="1" ht="69" customHeight="1" x14ac:dyDescent="0.25">
      <c r="A109" s="28" t="s">
        <v>1201</v>
      </c>
      <c r="B109" s="28" t="s">
        <v>1202</v>
      </c>
      <c r="C109" s="27" t="s">
        <v>4</v>
      </c>
      <c r="D109" s="50" t="s">
        <v>659</v>
      </c>
      <c r="E109" s="50" t="s">
        <v>1209</v>
      </c>
      <c r="F109" s="59" t="s">
        <v>1198</v>
      </c>
      <c r="G109" s="50" t="s">
        <v>1199</v>
      </c>
      <c r="H109" s="50" t="s">
        <v>132</v>
      </c>
      <c r="I109" s="50" t="s">
        <v>1210</v>
      </c>
      <c r="J109" s="50"/>
      <c r="K109" s="50"/>
      <c r="L109" s="50"/>
      <c r="M109" s="66"/>
      <c r="N109" s="66"/>
      <c r="O109" s="67"/>
      <c r="P109" s="66">
        <f t="shared" si="1"/>
        <v>0</v>
      </c>
      <c r="Q109" s="71"/>
      <c r="R109" s="29"/>
      <c r="S109" s="29"/>
      <c r="T109" s="29"/>
      <c r="U109" s="29"/>
      <c r="V109" s="29"/>
      <c r="W109" s="29"/>
      <c r="X109" s="29"/>
      <c r="Y109" s="29"/>
      <c r="Z109" s="29"/>
      <c r="AA109" s="29"/>
      <c r="AB109" s="29"/>
      <c r="AC109" s="29"/>
      <c r="AD109" s="29"/>
      <c r="AE109" s="29"/>
      <c r="AF109" s="29"/>
      <c r="AG109" s="29"/>
      <c r="AH109" s="29"/>
      <c r="AI109" s="29"/>
      <c r="AJ109" s="29"/>
      <c r="AK109" s="29"/>
    </row>
    <row r="110" spans="1:37" s="30" customFormat="1" ht="69" customHeight="1" x14ac:dyDescent="0.25">
      <c r="A110" s="28" t="s">
        <v>1201</v>
      </c>
      <c r="B110" s="28" t="s">
        <v>1202</v>
      </c>
      <c r="C110" s="27" t="s">
        <v>4</v>
      </c>
      <c r="D110" s="50" t="s">
        <v>1211</v>
      </c>
      <c r="E110" s="50" t="s">
        <v>1212</v>
      </c>
      <c r="F110" s="59" t="s">
        <v>1198</v>
      </c>
      <c r="G110" s="50" t="s">
        <v>1199</v>
      </c>
      <c r="H110" s="50" t="s">
        <v>132</v>
      </c>
      <c r="I110" s="50" t="s">
        <v>1213</v>
      </c>
      <c r="J110" s="50"/>
      <c r="K110" s="50"/>
      <c r="L110" s="50"/>
      <c r="M110" s="66"/>
      <c r="N110" s="66"/>
      <c r="O110" s="67"/>
      <c r="P110" s="66">
        <f t="shared" si="1"/>
        <v>0</v>
      </c>
      <c r="Q110" s="71"/>
      <c r="R110" s="29"/>
      <c r="S110" s="29"/>
      <c r="T110" s="29"/>
      <c r="U110" s="29"/>
      <c r="V110" s="29"/>
      <c r="W110" s="29"/>
      <c r="X110" s="29"/>
      <c r="Y110" s="29"/>
      <c r="Z110" s="29"/>
      <c r="AA110" s="29"/>
      <c r="AB110" s="29"/>
      <c r="AC110" s="29"/>
      <c r="AD110" s="29"/>
      <c r="AE110" s="29"/>
      <c r="AF110" s="29"/>
      <c r="AG110" s="29"/>
      <c r="AH110" s="29"/>
      <c r="AI110" s="29"/>
      <c r="AJ110" s="29"/>
      <c r="AK110" s="29"/>
    </row>
    <row r="111" spans="1:37" s="30" customFormat="1" ht="69" customHeight="1" x14ac:dyDescent="0.25">
      <c r="A111" s="28" t="s">
        <v>1201</v>
      </c>
      <c r="B111" s="28" t="s">
        <v>1202</v>
      </c>
      <c r="C111" s="27" t="s">
        <v>4</v>
      </c>
      <c r="D111" s="50" t="s">
        <v>1214</v>
      </c>
      <c r="E111" s="50" t="s">
        <v>1215</v>
      </c>
      <c r="F111" s="59" t="s">
        <v>1198</v>
      </c>
      <c r="G111" s="50" t="s">
        <v>1199</v>
      </c>
      <c r="H111" s="50" t="s">
        <v>132</v>
      </c>
      <c r="I111" s="50" t="s">
        <v>1216</v>
      </c>
      <c r="J111" s="50"/>
      <c r="K111" s="50"/>
      <c r="L111" s="50"/>
      <c r="M111" s="66"/>
      <c r="N111" s="66"/>
      <c r="O111" s="67"/>
      <c r="P111" s="66">
        <f t="shared" si="1"/>
        <v>0</v>
      </c>
      <c r="Q111" s="71"/>
      <c r="R111" s="29"/>
      <c r="S111" s="29"/>
      <c r="T111" s="29"/>
      <c r="U111" s="29"/>
      <c r="V111" s="29"/>
      <c r="W111" s="29"/>
      <c r="X111" s="29"/>
      <c r="Y111" s="29"/>
      <c r="Z111" s="29"/>
      <c r="AA111" s="29"/>
      <c r="AB111" s="29"/>
      <c r="AC111" s="29"/>
      <c r="AD111" s="29"/>
      <c r="AE111" s="29"/>
      <c r="AF111" s="29"/>
      <c r="AG111" s="29"/>
      <c r="AH111" s="29"/>
      <c r="AI111" s="29"/>
      <c r="AJ111" s="29"/>
      <c r="AK111" s="29"/>
    </row>
    <row r="112" spans="1:37" s="30" customFormat="1" ht="69" customHeight="1" x14ac:dyDescent="0.25">
      <c r="A112" s="28" t="s">
        <v>1201</v>
      </c>
      <c r="B112" s="28" t="s">
        <v>1202</v>
      </c>
      <c r="C112" s="27" t="s">
        <v>4</v>
      </c>
      <c r="D112" s="50" t="s">
        <v>1217</v>
      </c>
      <c r="E112" s="50" t="s">
        <v>1218</v>
      </c>
      <c r="F112" s="59" t="s">
        <v>1198</v>
      </c>
      <c r="G112" s="50" t="s">
        <v>1199</v>
      </c>
      <c r="H112" s="50" t="s">
        <v>132</v>
      </c>
      <c r="I112" s="50" t="s">
        <v>1219</v>
      </c>
      <c r="J112" s="50"/>
      <c r="K112" s="50"/>
      <c r="L112" s="50"/>
      <c r="M112" s="66"/>
      <c r="N112" s="66"/>
      <c r="O112" s="67"/>
      <c r="P112" s="66">
        <f t="shared" si="1"/>
        <v>0</v>
      </c>
      <c r="Q112" s="71"/>
      <c r="R112" s="29"/>
      <c r="S112" s="29"/>
      <c r="T112" s="29"/>
      <c r="U112" s="29"/>
      <c r="V112" s="29"/>
      <c r="W112" s="29"/>
      <c r="X112" s="29"/>
      <c r="Y112" s="29"/>
      <c r="Z112" s="29"/>
      <c r="AA112" s="29"/>
      <c r="AB112" s="29"/>
      <c r="AC112" s="29"/>
      <c r="AD112" s="29"/>
      <c r="AE112" s="29"/>
      <c r="AF112" s="29"/>
      <c r="AG112" s="29"/>
      <c r="AH112" s="29"/>
      <c r="AI112" s="29"/>
      <c r="AJ112" s="29"/>
      <c r="AK112" s="29"/>
    </row>
    <row r="113" spans="1:37" s="30" customFormat="1" ht="69" customHeight="1" x14ac:dyDescent="0.25">
      <c r="A113" s="28" t="s">
        <v>1201</v>
      </c>
      <c r="B113" s="28" t="s">
        <v>1202</v>
      </c>
      <c r="C113" s="27" t="s">
        <v>4</v>
      </c>
      <c r="D113" s="50" t="s">
        <v>1220</v>
      </c>
      <c r="E113" s="50" t="s">
        <v>1221</v>
      </c>
      <c r="F113" s="59" t="s">
        <v>1198</v>
      </c>
      <c r="G113" s="50" t="s">
        <v>1199</v>
      </c>
      <c r="H113" s="50" t="s">
        <v>132</v>
      </c>
      <c r="I113" s="50" t="s">
        <v>1222</v>
      </c>
      <c r="J113" s="50"/>
      <c r="K113" s="50"/>
      <c r="L113" s="50"/>
      <c r="M113" s="66"/>
      <c r="N113" s="66"/>
      <c r="O113" s="67"/>
      <c r="P113" s="66">
        <f t="shared" si="1"/>
        <v>0</v>
      </c>
      <c r="Q113" s="71"/>
      <c r="R113" s="29"/>
      <c r="S113" s="29"/>
      <c r="T113" s="29"/>
      <c r="U113" s="29"/>
      <c r="V113" s="29"/>
      <c r="W113" s="29"/>
      <c r="X113" s="29"/>
      <c r="Y113" s="29"/>
      <c r="Z113" s="29"/>
      <c r="AA113" s="29"/>
      <c r="AB113" s="29"/>
      <c r="AC113" s="29"/>
      <c r="AD113" s="29"/>
      <c r="AE113" s="29"/>
      <c r="AF113" s="29"/>
      <c r="AG113" s="29"/>
      <c r="AH113" s="29"/>
      <c r="AI113" s="29"/>
      <c r="AJ113" s="29"/>
      <c r="AK113" s="29"/>
    </row>
    <row r="114" spans="1:37" s="30" customFormat="1" ht="69" customHeight="1" x14ac:dyDescent="0.25">
      <c r="A114" s="28" t="s">
        <v>1227</v>
      </c>
      <c r="B114" s="28" t="s">
        <v>1228</v>
      </c>
      <c r="C114" s="27" t="s">
        <v>4</v>
      </c>
      <c r="D114" s="50" t="s">
        <v>1223</v>
      </c>
      <c r="E114" s="50"/>
      <c r="F114" s="59" t="s">
        <v>1198</v>
      </c>
      <c r="G114" s="50" t="s">
        <v>1224</v>
      </c>
      <c r="H114" s="50" t="s">
        <v>132</v>
      </c>
      <c r="I114" s="50" t="s">
        <v>1225</v>
      </c>
      <c r="J114" s="54">
        <v>1</v>
      </c>
      <c r="K114" s="58">
        <v>0.67149999999999999</v>
      </c>
      <c r="L114" s="54">
        <v>1</v>
      </c>
      <c r="M114" s="68">
        <v>10000</v>
      </c>
      <c r="N114" s="68">
        <v>6714.66</v>
      </c>
      <c r="O114" s="69">
        <v>15800</v>
      </c>
      <c r="P114" s="66">
        <f t="shared" si="1"/>
        <v>-5800</v>
      </c>
      <c r="Q114" s="71" t="s">
        <v>1226</v>
      </c>
      <c r="R114" s="29"/>
      <c r="S114" s="29"/>
      <c r="T114" s="29"/>
      <c r="U114" s="29"/>
      <c r="V114" s="29"/>
      <c r="W114" s="29"/>
      <c r="X114" s="29"/>
      <c r="Y114" s="29"/>
      <c r="Z114" s="29"/>
      <c r="AA114" s="29"/>
      <c r="AB114" s="29"/>
      <c r="AC114" s="29"/>
      <c r="AD114" s="29"/>
      <c r="AE114" s="29"/>
      <c r="AF114" s="29"/>
      <c r="AG114" s="29"/>
      <c r="AH114" s="29"/>
      <c r="AI114" s="29"/>
      <c r="AJ114" s="29"/>
      <c r="AK114" s="29"/>
    </row>
    <row r="115" spans="1:37" s="30" customFormat="1" ht="69" customHeight="1" x14ac:dyDescent="0.25">
      <c r="A115" s="28" t="s">
        <v>1233</v>
      </c>
      <c r="B115" s="28" t="s">
        <v>1234</v>
      </c>
      <c r="C115" s="27" t="s">
        <v>4</v>
      </c>
      <c r="D115" s="50" t="s">
        <v>1229</v>
      </c>
      <c r="E115" s="50" t="s">
        <v>1230</v>
      </c>
      <c r="F115" s="59" t="s">
        <v>1198</v>
      </c>
      <c r="G115" s="50" t="s">
        <v>1231</v>
      </c>
      <c r="H115" s="50" t="s">
        <v>132</v>
      </c>
      <c r="I115" s="50" t="s">
        <v>1232</v>
      </c>
      <c r="J115" s="54">
        <v>1</v>
      </c>
      <c r="K115" s="58">
        <v>0.81299999999999994</v>
      </c>
      <c r="L115" s="54">
        <v>1</v>
      </c>
      <c r="M115" s="68">
        <v>2000</v>
      </c>
      <c r="N115" s="68">
        <v>1626.96</v>
      </c>
      <c r="O115" s="69">
        <v>2000</v>
      </c>
      <c r="P115" s="66">
        <f t="shared" si="1"/>
        <v>0</v>
      </c>
      <c r="Q115" s="71"/>
      <c r="R115" s="29"/>
      <c r="S115" s="29"/>
      <c r="T115" s="29"/>
      <c r="U115" s="29"/>
      <c r="V115" s="29"/>
      <c r="W115" s="29"/>
      <c r="X115" s="29"/>
      <c r="Y115" s="29"/>
      <c r="Z115" s="29"/>
      <c r="AA115" s="29"/>
      <c r="AB115" s="29"/>
      <c r="AC115" s="29"/>
      <c r="AD115" s="29"/>
      <c r="AE115" s="29"/>
      <c r="AF115" s="29"/>
      <c r="AG115" s="29"/>
      <c r="AH115" s="29"/>
      <c r="AI115" s="29"/>
      <c r="AJ115" s="29"/>
      <c r="AK115" s="29"/>
    </row>
    <row r="116" spans="1:37" s="30" customFormat="1" ht="69" customHeight="1" x14ac:dyDescent="0.25">
      <c r="A116" s="28" t="s">
        <v>1249</v>
      </c>
      <c r="B116" s="28" t="s">
        <v>1250</v>
      </c>
      <c r="C116" s="27" t="s">
        <v>1</v>
      </c>
      <c r="D116" s="50" t="s">
        <v>1240</v>
      </c>
      <c r="E116" s="50" t="s">
        <v>1247</v>
      </c>
      <c r="F116" s="50" t="s">
        <v>91</v>
      </c>
      <c r="G116" s="50" t="s">
        <v>1242</v>
      </c>
      <c r="H116" s="50" t="s">
        <v>1243</v>
      </c>
      <c r="I116" s="50" t="s">
        <v>1248</v>
      </c>
      <c r="J116" s="50" t="s">
        <v>1245</v>
      </c>
      <c r="K116" s="50"/>
      <c r="L116" s="50" t="s">
        <v>1246</v>
      </c>
      <c r="M116" s="67">
        <v>3600</v>
      </c>
      <c r="N116" s="66">
        <v>3188</v>
      </c>
      <c r="O116" s="67">
        <v>3600</v>
      </c>
      <c r="P116" s="66">
        <f t="shared" si="1"/>
        <v>0</v>
      </c>
      <c r="Q116" s="71"/>
      <c r="R116" s="29"/>
      <c r="S116" s="29"/>
      <c r="T116" s="29"/>
      <c r="U116" s="29"/>
      <c r="V116" s="29"/>
      <c r="W116" s="29"/>
      <c r="X116" s="29"/>
      <c r="Y116" s="29"/>
      <c r="Z116" s="29"/>
      <c r="AA116" s="29"/>
      <c r="AB116" s="29"/>
      <c r="AC116" s="29"/>
      <c r="AD116" s="29"/>
      <c r="AE116" s="29"/>
      <c r="AF116" s="29"/>
      <c r="AG116" s="29"/>
      <c r="AH116" s="29"/>
      <c r="AI116" s="29"/>
      <c r="AJ116" s="29"/>
      <c r="AK116" s="29"/>
    </row>
    <row r="117" spans="1:37" s="30" customFormat="1" ht="69" customHeight="1" x14ac:dyDescent="0.25">
      <c r="A117" s="28" t="s">
        <v>1249</v>
      </c>
      <c r="B117" s="28" t="s">
        <v>1250</v>
      </c>
      <c r="C117" s="27" t="s">
        <v>1</v>
      </c>
      <c r="D117" s="50" t="s">
        <v>1240</v>
      </c>
      <c r="E117" s="50" t="s">
        <v>1241</v>
      </c>
      <c r="F117" s="50" t="s">
        <v>91</v>
      </c>
      <c r="G117" s="50" t="s">
        <v>1242</v>
      </c>
      <c r="H117" s="50" t="s">
        <v>1243</v>
      </c>
      <c r="I117" s="50" t="s">
        <v>1244</v>
      </c>
      <c r="J117" s="50" t="s">
        <v>1245</v>
      </c>
      <c r="K117" s="50"/>
      <c r="L117" s="50" t="s">
        <v>1246</v>
      </c>
      <c r="M117" s="67">
        <v>3500</v>
      </c>
      <c r="N117" s="68">
        <v>3830.45</v>
      </c>
      <c r="O117" s="67">
        <v>3500</v>
      </c>
      <c r="P117" s="66">
        <f t="shared" si="1"/>
        <v>0</v>
      </c>
      <c r="Q117" s="71"/>
      <c r="R117" s="29"/>
      <c r="S117" s="29"/>
      <c r="T117" s="29"/>
      <c r="U117" s="29"/>
      <c r="V117" s="29"/>
      <c r="W117" s="29"/>
      <c r="X117" s="29"/>
      <c r="Y117" s="29"/>
      <c r="Z117" s="29"/>
      <c r="AA117" s="29"/>
      <c r="AB117" s="29"/>
      <c r="AC117" s="29"/>
      <c r="AD117" s="29"/>
      <c r="AE117" s="29"/>
      <c r="AF117" s="29"/>
      <c r="AG117" s="29"/>
      <c r="AH117" s="29"/>
      <c r="AI117" s="29"/>
      <c r="AJ117" s="29"/>
      <c r="AK117" s="29"/>
    </row>
    <row r="118" spans="1:37" s="30" customFormat="1" ht="69" customHeight="1" x14ac:dyDescent="0.25">
      <c r="A118" s="28" t="s">
        <v>1238</v>
      </c>
      <c r="B118" s="28" t="s">
        <v>1239</v>
      </c>
      <c r="C118" s="27" t="s">
        <v>1</v>
      </c>
      <c r="D118" s="50" t="s">
        <v>1235</v>
      </c>
      <c r="E118" s="50" t="s">
        <v>1236</v>
      </c>
      <c r="F118" s="50" t="s">
        <v>91</v>
      </c>
      <c r="G118" s="50" t="s">
        <v>1237</v>
      </c>
      <c r="H118" s="50" t="s">
        <v>3</v>
      </c>
      <c r="I118" s="50"/>
      <c r="J118" s="50"/>
      <c r="K118" s="55"/>
      <c r="L118" s="50"/>
      <c r="M118" s="67">
        <v>5000</v>
      </c>
      <c r="N118" s="66">
        <v>3455.96</v>
      </c>
      <c r="O118" s="67">
        <v>5000</v>
      </c>
      <c r="P118" s="66">
        <f t="shared" si="1"/>
        <v>0</v>
      </c>
      <c r="Q118" s="71"/>
      <c r="R118" s="29"/>
      <c r="S118" s="29"/>
      <c r="T118" s="29"/>
      <c r="U118" s="29"/>
      <c r="V118" s="29"/>
      <c r="W118" s="29"/>
      <c r="X118" s="29"/>
      <c r="Y118" s="29"/>
      <c r="Z118" s="29"/>
      <c r="AA118" s="29"/>
      <c r="AB118" s="29"/>
      <c r="AC118" s="29"/>
      <c r="AD118" s="29"/>
      <c r="AE118" s="29"/>
      <c r="AF118" s="29"/>
      <c r="AG118" s="29"/>
      <c r="AH118" s="29"/>
      <c r="AI118" s="29"/>
      <c r="AJ118" s="29"/>
      <c r="AK118" s="29"/>
    </row>
    <row r="119" spans="1:37" s="30" customFormat="1" ht="69" customHeight="1" x14ac:dyDescent="0.25">
      <c r="A119" s="28" t="s">
        <v>1253</v>
      </c>
      <c r="B119" s="28" t="s">
        <v>1254</v>
      </c>
      <c r="C119" s="27" t="s">
        <v>5</v>
      </c>
      <c r="D119" s="50" t="s">
        <v>1235</v>
      </c>
      <c r="E119" s="50" t="s">
        <v>1251</v>
      </c>
      <c r="F119" s="50"/>
      <c r="G119" s="50" t="s">
        <v>1252</v>
      </c>
      <c r="H119" s="50" t="s">
        <v>132</v>
      </c>
      <c r="I119" s="50"/>
      <c r="J119" s="50"/>
      <c r="K119" s="50"/>
      <c r="L119" s="55"/>
      <c r="M119" s="66">
        <v>5000</v>
      </c>
      <c r="N119" s="67">
        <v>1163.18</v>
      </c>
      <c r="O119" s="67">
        <v>4500</v>
      </c>
      <c r="P119" s="66">
        <f t="shared" si="1"/>
        <v>500</v>
      </c>
      <c r="Q119" s="71"/>
      <c r="R119" s="29"/>
      <c r="S119" s="29"/>
      <c r="T119" s="29"/>
      <c r="U119" s="29"/>
      <c r="V119" s="29"/>
      <c r="W119" s="29"/>
      <c r="X119" s="29"/>
      <c r="Y119" s="29"/>
      <c r="Z119" s="29"/>
      <c r="AA119" s="29"/>
      <c r="AB119" s="29"/>
      <c r="AC119" s="29"/>
      <c r="AD119" s="29"/>
      <c r="AE119" s="29"/>
      <c r="AF119" s="29"/>
      <c r="AG119" s="29"/>
      <c r="AH119" s="29"/>
      <c r="AI119" s="29"/>
      <c r="AJ119" s="29"/>
      <c r="AK119" s="29"/>
    </row>
    <row r="120" spans="1:37" s="30" customFormat="1" ht="69" customHeight="1" x14ac:dyDescent="0.25">
      <c r="A120" s="28" t="s">
        <v>1259</v>
      </c>
      <c r="B120" s="28" t="s">
        <v>1260</v>
      </c>
      <c r="C120" s="27" t="s">
        <v>5</v>
      </c>
      <c r="D120" s="50" t="s">
        <v>1255</v>
      </c>
      <c r="E120" s="50" t="s">
        <v>1256</v>
      </c>
      <c r="F120" s="50"/>
      <c r="G120" s="50" t="s">
        <v>1257</v>
      </c>
      <c r="H120" s="50" t="s">
        <v>112</v>
      </c>
      <c r="I120" s="50"/>
      <c r="J120" s="50"/>
      <c r="K120" s="50" t="s">
        <v>1258</v>
      </c>
      <c r="L120" s="55"/>
      <c r="M120" s="66">
        <v>96000</v>
      </c>
      <c r="N120" s="67">
        <v>4801.3900000000003</v>
      </c>
      <c r="O120" s="67">
        <v>96000</v>
      </c>
      <c r="P120" s="66">
        <f t="shared" si="1"/>
        <v>0</v>
      </c>
      <c r="Q120" s="71"/>
      <c r="R120" s="29"/>
      <c r="S120" s="29"/>
      <c r="T120" s="29"/>
      <c r="U120" s="29"/>
      <c r="V120" s="29"/>
      <c r="W120" s="29"/>
      <c r="X120" s="29"/>
      <c r="Y120" s="29"/>
      <c r="Z120" s="29"/>
      <c r="AA120" s="29"/>
      <c r="AB120" s="29"/>
      <c r="AC120" s="29"/>
      <c r="AD120" s="29"/>
      <c r="AE120" s="29"/>
      <c r="AF120" s="29"/>
      <c r="AG120" s="29"/>
      <c r="AH120" s="29"/>
      <c r="AI120" s="29"/>
      <c r="AJ120" s="29"/>
      <c r="AK120" s="29"/>
    </row>
    <row r="121" spans="1:37" s="30" customFormat="1" ht="69" customHeight="1" x14ac:dyDescent="0.25">
      <c r="A121" s="28" t="s">
        <v>1264</v>
      </c>
      <c r="B121" s="28" t="s">
        <v>1265</v>
      </c>
      <c r="C121" s="27" t="s">
        <v>5</v>
      </c>
      <c r="D121" s="50" t="s">
        <v>1261</v>
      </c>
      <c r="E121" s="50" t="s">
        <v>1262</v>
      </c>
      <c r="F121" s="50"/>
      <c r="G121" s="50" t="s">
        <v>1263</v>
      </c>
      <c r="H121" s="50" t="s">
        <v>132</v>
      </c>
      <c r="I121" s="50"/>
      <c r="J121" s="50"/>
      <c r="K121" s="50"/>
      <c r="L121" s="55"/>
      <c r="M121" s="66">
        <v>4500</v>
      </c>
      <c r="N121" s="67">
        <v>456.18</v>
      </c>
      <c r="O121" s="67">
        <v>4500</v>
      </c>
      <c r="P121" s="66">
        <f t="shared" si="1"/>
        <v>0</v>
      </c>
      <c r="Q121" s="71"/>
      <c r="R121" s="29"/>
      <c r="S121" s="29"/>
      <c r="T121" s="29"/>
      <c r="U121" s="29"/>
      <c r="V121" s="29"/>
      <c r="W121" s="29"/>
      <c r="X121" s="29"/>
      <c r="Y121" s="29"/>
      <c r="Z121" s="29"/>
      <c r="AA121" s="29"/>
      <c r="AB121" s="29"/>
      <c r="AC121" s="29"/>
      <c r="AD121" s="29"/>
      <c r="AE121" s="29"/>
      <c r="AF121" s="29"/>
      <c r="AG121" s="29"/>
      <c r="AH121" s="29"/>
      <c r="AI121" s="29"/>
      <c r="AJ121" s="29"/>
      <c r="AK121" s="29"/>
    </row>
    <row r="122" spans="1:37" s="30" customFormat="1" ht="69" customHeight="1" x14ac:dyDescent="0.25">
      <c r="A122" s="28" t="s">
        <v>3022</v>
      </c>
      <c r="B122" s="28" t="s">
        <v>3023</v>
      </c>
      <c r="C122" s="27" t="s">
        <v>62</v>
      </c>
      <c r="D122" s="50" t="s">
        <v>3016</v>
      </c>
      <c r="E122" s="50" t="s">
        <v>3017</v>
      </c>
      <c r="F122" s="50" t="s">
        <v>91</v>
      </c>
      <c r="G122" s="50" t="s">
        <v>3018</v>
      </c>
      <c r="H122" s="50"/>
      <c r="I122" s="50" t="s">
        <v>4061</v>
      </c>
      <c r="J122" s="50" t="s">
        <v>4062</v>
      </c>
      <c r="K122" s="50" t="s">
        <v>3019</v>
      </c>
      <c r="L122" s="50" t="s">
        <v>3020</v>
      </c>
      <c r="M122" s="66">
        <v>6170</v>
      </c>
      <c r="N122" s="66">
        <v>11170</v>
      </c>
      <c r="O122" s="67">
        <v>8470</v>
      </c>
      <c r="P122" s="66">
        <f t="shared" si="1"/>
        <v>-2300</v>
      </c>
      <c r="Q122" s="72" t="s">
        <v>3021</v>
      </c>
      <c r="R122" s="29"/>
      <c r="S122" s="29"/>
      <c r="T122" s="29"/>
      <c r="U122" s="29"/>
      <c r="V122" s="29"/>
      <c r="W122" s="29"/>
      <c r="X122" s="29"/>
      <c r="Y122" s="29"/>
      <c r="Z122" s="29"/>
      <c r="AA122" s="29"/>
      <c r="AB122" s="29"/>
      <c r="AC122" s="29"/>
      <c r="AD122" s="29"/>
      <c r="AE122" s="29"/>
      <c r="AF122" s="29"/>
      <c r="AG122" s="29"/>
      <c r="AH122" s="29"/>
      <c r="AI122" s="29"/>
      <c r="AJ122" s="29"/>
      <c r="AK122" s="29"/>
    </row>
    <row r="123" spans="1:37" s="30" customFormat="1" ht="69" customHeight="1" x14ac:dyDescent="0.25">
      <c r="A123" s="28"/>
      <c r="B123" s="28" t="s">
        <v>4057</v>
      </c>
      <c r="C123" s="27" t="s">
        <v>62</v>
      </c>
      <c r="D123" s="50" t="s">
        <v>3024</v>
      </c>
      <c r="E123" s="50" t="s">
        <v>3025</v>
      </c>
      <c r="F123" s="50" t="s">
        <v>940</v>
      </c>
      <c r="G123" s="50" t="s">
        <v>3018</v>
      </c>
      <c r="H123" s="50"/>
      <c r="I123" s="50"/>
      <c r="J123" s="50"/>
      <c r="K123" s="50"/>
      <c r="L123" s="50" t="s">
        <v>3026</v>
      </c>
      <c r="M123" s="66"/>
      <c r="N123" s="66"/>
      <c r="O123" s="67">
        <v>500</v>
      </c>
      <c r="P123" s="66">
        <f t="shared" si="1"/>
        <v>-500</v>
      </c>
      <c r="Q123" s="72"/>
      <c r="R123" s="29"/>
      <c r="S123" s="29"/>
      <c r="T123" s="29"/>
      <c r="U123" s="29"/>
      <c r="V123" s="29"/>
      <c r="W123" s="29"/>
      <c r="X123" s="29"/>
      <c r="Y123" s="29"/>
      <c r="Z123" s="29"/>
      <c r="AA123" s="29"/>
      <c r="AB123" s="29"/>
      <c r="AC123" s="29"/>
      <c r="AD123" s="29"/>
      <c r="AE123" s="29"/>
      <c r="AF123" s="29"/>
      <c r="AG123" s="29"/>
      <c r="AH123" s="29"/>
      <c r="AI123" s="29"/>
      <c r="AJ123" s="29"/>
      <c r="AK123" s="29"/>
    </row>
    <row r="124" spans="1:37" s="30" customFormat="1" ht="69" customHeight="1" x14ac:dyDescent="0.25">
      <c r="A124" s="28" t="s">
        <v>1273</v>
      </c>
      <c r="B124" s="28" t="s">
        <v>1274</v>
      </c>
      <c r="C124" s="27" t="s">
        <v>63</v>
      </c>
      <c r="D124" s="50" t="s">
        <v>1266</v>
      </c>
      <c r="E124" s="50" t="s">
        <v>4059</v>
      </c>
      <c r="F124" s="50" t="s">
        <v>91</v>
      </c>
      <c r="G124" s="59" t="s">
        <v>1267</v>
      </c>
      <c r="H124" s="50"/>
      <c r="I124" s="50" t="s">
        <v>1268</v>
      </c>
      <c r="J124" s="50" t="s">
        <v>1269</v>
      </c>
      <c r="K124" s="50" t="s">
        <v>1270</v>
      </c>
      <c r="L124" s="50" t="s">
        <v>1271</v>
      </c>
      <c r="M124" s="66">
        <v>6170</v>
      </c>
      <c r="N124" s="66">
        <v>11170</v>
      </c>
      <c r="O124" s="67">
        <v>2200</v>
      </c>
      <c r="P124" s="66">
        <f t="shared" si="1"/>
        <v>3970</v>
      </c>
      <c r="Q124" s="71" t="s">
        <v>1272</v>
      </c>
      <c r="R124" s="29"/>
      <c r="S124" s="29"/>
      <c r="T124" s="29"/>
      <c r="U124" s="29"/>
      <c r="V124" s="29"/>
      <c r="W124" s="29"/>
      <c r="X124" s="29"/>
      <c r="Y124" s="29"/>
      <c r="Z124" s="29"/>
      <c r="AA124" s="29"/>
      <c r="AB124" s="29"/>
      <c r="AC124" s="29"/>
      <c r="AD124" s="29"/>
      <c r="AE124" s="29"/>
      <c r="AF124" s="29"/>
      <c r="AG124" s="29"/>
      <c r="AH124" s="29"/>
      <c r="AI124" s="29"/>
      <c r="AJ124" s="29"/>
      <c r="AK124" s="29"/>
    </row>
    <row r="125" spans="1:37" s="30" customFormat="1" ht="69" customHeight="1" x14ac:dyDescent="0.25">
      <c r="A125" s="28" t="s">
        <v>1273</v>
      </c>
      <c r="B125" s="28" t="s">
        <v>1274</v>
      </c>
      <c r="C125" s="27" t="s">
        <v>63</v>
      </c>
      <c r="D125" s="50" t="s">
        <v>1280</v>
      </c>
      <c r="E125" s="50" t="s">
        <v>1281</v>
      </c>
      <c r="F125" s="50" t="s">
        <v>91</v>
      </c>
      <c r="G125" s="59" t="s">
        <v>1267</v>
      </c>
      <c r="H125" s="50"/>
      <c r="I125" s="50" t="s">
        <v>1282</v>
      </c>
      <c r="J125" s="50"/>
      <c r="K125" s="50"/>
      <c r="L125" s="50" t="s">
        <v>1283</v>
      </c>
      <c r="M125" s="66"/>
      <c r="N125" s="66"/>
      <c r="O125" s="67">
        <v>6000</v>
      </c>
      <c r="P125" s="66">
        <f t="shared" si="1"/>
        <v>-6000</v>
      </c>
      <c r="Q125" s="71" t="s">
        <v>1284</v>
      </c>
      <c r="R125" s="29"/>
      <c r="S125" s="29"/>
      <c r="T125" s="29"/>
      <c r="U125" s="29"/>
      <c r="V125" s="29"/>
      <c r="W125" s="29"/>
      <c r="X125" s="29"/>
      <c r="Y125" s="29"/>
      <c r="Z125" s="29"/>
      <c r="AA125" s="29"/>
      <c r="AB125" s="29"/>
      <c r="AC125" s="29"/>
      <c r="AD125" s="29"/>
      <c r="AE125" s="29"/>
      <c r="AF125" s="29"/>
      <c r="AG125" s="29"/>
      <c r="AH125" s="29"/>
      <c r="AI125" s="29"/>
      <c r="AJ125" s="29"/>
      <c r="AK125" s="29"/>
    </row>
    <row r="126" spans="1:37" s="30" customFormat="1" ht="69" customHeight="1" x14ac:dyDescent="0.25">
      <c r="A126" s="28"/>
      <c r="B126" s="28" t="s">
        <v>4057</v>
      </c>
      <c r="C126" s="27" t="s">
        <v>63</v>
      </c>
      <c r="D126" s="50" t="s">
        <v>1275</v>
      </c>
      <c r="E126" s="50" t="s">
        <v>1276</v>
      </c>
      <c r="F126" s="50" t="s">
        <v>940</v>
      </c>
      <c r="G126" s="59" t="s">
        <v>1267</v>
      </c>
      <c r="H126" s="50"/>
      <c r="I126" s="50"/>
      <c r="J126" s="50"/>
      <c r="K126" s="50"/>
      <c r="L126" s="50" t="s">
        <v>1277</v>
      </c>
      <c r="M126" s="66"/>
      <c r="N126" s="66"/>
      <c r="O126" s="67">
        <v>400</v>
      </c>
      <c r="P126" s="66">
        <f t="shared" si="1"/>
        <v>-400</v>
      </c>
      <c r="Q126" s="71"/>
      <c r="R126" s="29"/>
      <c r="S126" s="29"/>
      <c r="T126" s="29"/>
      <c r="U126" s="29"/>
      <c r="V126" s="29"/>
      <c r="W126" s="29"/>
      <c r="X126" s="29"/>
      <c r="Y126" s="29"/>
      <c r="Z126" s="29"/>
      <c r="AA126" s="29"/>
      <c r="AB126" s="29"/>
      <c r="AC126" s="29"/>
      <c r="AD126" s="29"/>
      <c r="AE126" s="29"/>
      <c r="AF126" s="29"/>
      <c r="AG126" s="29"/>
      <c r="AH126" s="29"/>
      <c r="AI126" s="29"/>
      <c r="AJ126" s="29"/>
      <c r="AK126" s="29"/>
    </row>
    <row r="127" spans="1:37" s="30" customFormat="1" ht="69" customHeight="1" x14ac:dyDescent="0.25">
      <c r="A127" s="28"/>
      <c r="B127" s="28" t="s">
        <v>4057</v>
      </c>
      <c r="C127" s="27" t="s">
        <v>63</v>
      </c>
      <c r="D127" s="50" t="s">
        <v>1275</v>
      </c>
      <c r="E127" s="50" t="s">
        <v>1278</v>
      </c>
      <c r="F127" s="50" t="s">
        <v>940</v>
      </c>
      <c r="G127" s="59" t="s">
        <v>1267</v>
      </c>
      <c r="H127" s="50"/>
      <c r="I127" s="50"/>
      <c r="J127" s="50"/>
      <c r="K127" s="50"/>
      <c r="L127" s="50" t="s">
        <v>1279</v>
      </c>
      <c r="M127" s="66"/>
      <c r="N127" s="66"/>
      <c r="O127" s="67">
        <v>2000</v>
      </c>
      <c r="P127" s="66">
        <f t="shared" si="1"/>
        <v>-2000</v>
      </c>
      <c r="Q127" s="71"/>
      <c r="R127" s="29"/>
      <c r="S127" s="29"/>
      <c r="T127" s="29"/>
      <c r="U127" s="29"/>
      <c r="V127" s="29"/>
      <c r="W127" s="29"/>
      <c r="X127" s="29"/>
      <c r="Y127" s="29"/>
      <c r="Z127" s="29"/>
      <c r="AA127" s="29"/>
      <c r="AB127" s="29"/>
      <c r="AC127" s="29"/>
      <c r="AD127" s="29"/>
      <c r="AE127" s="29"/>
      <c r="AF127" s="29"/>
      <c r="AG127" s="29"/>
      <c r="AH127" s="29"/>
      <c r="AI127" s="29"/>
      <c r="AJ127" s="29"/>
      <c r="AK127" s="29"/>
    </row>
    <row r="128" spans="1:37" s="30" customFormat="1" ht="69" customHeight="1" x14ac:dyDescent="0.25">
      <c r="A128" s="28" t="s">
        <v>1317</v>
      </c>
      <c r="B128" s="28" t="s">
        <v>1318</v>
      </c>
      <c r="C128" s="27" t="s">
        <v>13</v>
      </c>
      <c r="D128" s="50" t="s">
        <v>1311</v>
      </c>
      <c r="E128" s="50" t="s">
        <v>1312</v>
      </c>
      <c r="F128" s="50" t="s">
        <v>91</v>
      </c>
      <c r="G128" s="50" t="s">
        <v>1313</v>
      </c>
      <c r="H128" s="50" t="s">
        <v>132</v>
      </c>
      <c r="I128" s="50" t="s">
        <v>1314</v>
      </c>
      <c r="J128" s="50" t="s">
        <v>1315</v>
      </c>
      <c r="K128" s="50"/>
      <c r="L128" s="50" t="s">
        <v>1316</v>
      </c>
      <c r="M128" s="66">
        <v>20000</v>
      </c>
      <c r="N128" s="66">
        <v>221.95</v>
      </c>
      <c r="O128" s="67">
        <v>20000</v>
      </c>
      <c r="P128" s="66">
        <f t="shared" si="1"/>
        <v>0</v>
      </c>
      <c r="Q128" s="71"/>
      <c r="R128" s="29"/>
      <c r="S128" s="29"/>
      <c r="T128" s="29"/>
      <c r="U128" s="29"/>
      <c r="V128" s="29"/>
      <c r="W128" s="29"/>
      <c r="X128" s="29"/>
      <c r="Y128" s="29"/>
      <c r="Z128" s="29"/>
      <c r="AA128" s="29"/>
      <c r="AB128" s="29"/>
      <c r="AC128" s="29"/>
      <c r="AD128" s="29"/>
      <c r="AE128" s="29"/>
      <c r="AF128" s="29"/>
      <c r="AG128" s="29"/>
      <c r="AH128" s="29"/>
      <c r="AI128" s="29"/>
      <c r="AJ128" s="29"/>
      <c r="AK128" s="29"/>
    </row>
    <row r="129" spans="1:37" s="30" customFormat="1" ht="69" customHeight="1" x14ac:dyDescent="0.25">
      <c r="A129" s="28" t="s">
        <v>1325</v>
      </c>
      <c r="B129" s="28" t="s">
        <v>1319</v>
      </c>
      <c r="C129" s="27" t="s">
        <v>13</v>
      </c>
      <c r="D129" s="59" t="s">
        <v>1319</v>
      </c>
      <c r="E129" s="50" t="s">
        <v>1320</v>
      </c>
      <c r="F129" s="50" t="s">
        <v>91</v>
      </c>
      <c r="G129" s="50" t="s">
        <v>1321</v>
      </c>
      <c r="H129" s="50" t="s">
        <v>132</v>
      </c>
      <c r="I129" s="50" t="s">
        <v>1322</v>
      </c>
      <c r="J129" s="55" t="s">
        <v>1323</v>
      </c>
      <c r="K129" s="60">
        <v>2</v>
      </c>
      <c r="L129" s="60">
        <v>10</v>
      </c>
      <c r="M129" s="66">
        <v>2000</v>
      </c>
      <c r="N129" s="66">
        <v>600</v>
      </c>
      <c r="O129" s="67">
        <v>2000</v>
      </c>
      <c r="P129" s="66">
        <f t="shared" si="1"/>
        <v>0</v>
      </c>
      <c r="Q129" s="71" t="s">
        <v>1324</v>
      </c>
      <c r="R129" s="29"/>
      <c r="S129" s="29"/>
      <c r="T129" s="29"/>
      <c r="U129" s="29"/>
      <c r="V129" s="29"/>
      <c r="W129" s="29"/>
      <c r="X129" s="29"/>
      <c r="Y129" s="29"/>
      <c r="Z129" s="29"/>
      <c r="AA129" s="29"/>
      <c r="AB129" s="29"/>
      <c r="AC129" s="29"/>
      <c r="AD129" s="29"/>
      <c r="AE129" s="29"/>
      <c r="AF129" s="29"/>
      <c r="AG129" s="29"/>
      <c r="AH129" s="29"/>
      <c r="AI129" s="29"/>
      <c r="AJ129" s="29"/>
      <c r="AK129" s="29"/>
    </row>
    <row r="130" spans="1:37" s="30" customFormat="1" ht="69" customHeight="1" x14ac:dyDescent="0.25">
      <c r="A130" s="28" t="s">
        <v>1296</v>
      </c>
      <c r="B130" s="28" t="s">
        <v>1297</v>
      </c>
      <c r="C130" s="27" t="s">
        <v>13</v>
      </c>
      <c r="D130" s="59" t="s">
        <v>1290</v>
      </c>
      <c r="E130" s="50" t="s">
        <v>1291</v>
      </c>
      <c r="F130" s="50" t="s">
        <v>91</v>
      </c>
      <c r="G130" s="50" t="s">
        <v>1292</v>
      </c>
      <c r="H130" s="50" t="s">
        <v>112</v>
      </c>
      <c r="I130" s="50" t="s">
        <v>1293</v>
      </c>
      <c r="J130" s="50" t="s">
        <v>1294</v>
      </c>
      <c r="K130" s="60">
        <v>4</v>
      </c>
      <c r="L130" s="50"/>
      <c r="M130" s="68">
        <v>25000</v>
      </c>
      <c r="N130" s="66">
        <v>25000</v>
      </c>
      <c r="O130" s="67">
        <v>12000</v>
      </c>
      <c r="P130" s="66">
        <f t="shared" si="1"/>
        <v>13000</v>
      </c>
      <c r="Q130" s="71" t="s">
        <v>1295</v>
      </c>
      <c r="R130" s="29"/>
      <c r="S130" s="29"/>
      <c r="T130" s="29"/>
      <c r="U130" s="29"/>
      <c r="V130" s="29"/>
      <c r="W130" s="29"/>
      <c r="X130" s="29"/>
      <c r="Y130" s="29"/>
      <c r="Z130" s="29"/>
      <c r="AA130" s="29"/>
      <c r="AB130" s="29"/>
      <c r="AC130" s="29"/>
      <c r="AD130" s="29"/>
      <c r="AE130" s="29"/>
      <c r="AF130" s="29"/>
      <c r="AG130" s="29"/>
      <c r="AH130" s="29"/>
      <c r="AI130" s="29"/>
      <c r="AJ130" s="29"/>
      <c r="AK130" s="29"/>
    </row>
    <row r="131" spans="1:37" s="30" customFormat="1" ht="69" customHeight="1" x14ac:dyDescent="0.25">
      <c r="A131" s="28" t="s">
        <v>1304</v>
      </c>
      <c r="B131" s="28" t="s">
        <v>1305</v>
      </c>
      <c r="C131" s="27" t="s">
        <v>13</v>
      </c>
      <c r="D131" s="59" t="s">
        <v>1298</v>
      </c>
      <c r="E131" s="50" t="s">
        <v>1299</v>
      </c>
      <c r="F131" s="50" t="s">
        <v>91</v>
      </c>
      <c r="G131" s="50" t="s">
        <v>1300</v>
      </c>
      <c r="H131" s="50" t="s">
        <v>112</v>
      </c>
      <c r="I131" s="50" t="s">
        <v>1301</v>
      </c>
      <c r="J131" s="50" t="s">
        <v>1302</v>
      </c>
      <c r="K131" s="60">
        <v>13</v>
      </c>
      <c r="L131" s="50"/>
      <c r="M131" s="68">
        <v>60000</v>
      </c>
      <c r="N131" s="66">
        <v>60000</v>
      </c>
      <c r="O131" s="67">
        <v>2000</v>
      </c>
      <c r="P131" s="66">
        <f t="shared" ref="P131:P194" si="2">M131-O131</f>
        <v>58000</v>
      </c>
      <c r="Q131" s="71" t="s">
        <v>1303</v>
      </c>
      <c r="R131" s="29"/>
      <c r="S131" s="29"/>
      <c r="T131" s="29"/>
      <c r="U131" s="29"/>
      <c r="V131" s="29"/>
      <c r="W131" s="29"/>
      <c r="X131" s="29"/>
      <c r="Y131" s="29"/>
      <c r="Z131" s="29"/>
      <c r="AA131" s="29"/>
      <c r="AB131" s="29"/>
      <c r="AC131" s="29"/>
      <c r="AD131" s="29"/>
      <c r="AE131" s="29"/>
      <c r="AF131" s="29"/>
      <c r="AG131" s="29"/>
      <c r="AH131" s="29"/>
      <c r="AI131" s="29"/>
      <c r="AJ131" s="29"/>
      <c r="AK131" s="29"/>
    </row>
    <row r="132" spans="1:37" s="30" customFormat="1" ht="69" customHeight="1" x14ac:dyDescent="0.25">
      <c r="A132" s="28" t="s">
        <v>3180</v>
      </c>
      <c r="B132" s="28" t="s">
        <v>144</v>
      </c>
      <c r="C132" s="27" t="s">
        <v>13</v>
      </c>
      <c r="D132" s="50" t="s">
        <v>144</v>
      </c>
      <c r="E132" s="50" t="s">
        <v>138</v>
      </c>
      <c r="F132" s="50" t="s">
        <v>91</v>
      </c>
      <c r="G132" s="50" t="s">
        <v>145</v>
      </c>
      <c r="H132" s="50" t="s">
        <v>132</v>
      </c>
      <c r="I132" s="50" t="s">
        <v>146</v>
      </c>
      <c r="J132" s="50" t="s">
        <v>147</v>
      </c>
      <c r="K132" s="55"/>
      <c r="L132" s="50" t="s">
        <v>147</v>
      </c>
      <c r="M132" s="68">
        <v>1429036.12</v>
      </c>
      <c r="N132" s="66"/>
      <c r="O132" s="67"/>
      <c r="P132" s="66">
        <f t="shared" si="2"/>
        <v>1429036.12</v>
      </c>
      <c r="Q132" s="71" t="s">
        <v>143</v>
      </c>
      <c r="R132" s="29"/>
      <c r="S132" s="29"/>
      <c r="T132" s="29"/>
      <c r="U132" s="29"/>
      <c r="V132" s="29"/>
      <c r="W132" s="29"/>
      <c r="X132" s="29"/>
      <c r="Y132" s="29"/>
      <c r="Z132" s="29"/>
      <c r="AA132" s="29"/>
      <c r="AB132" s="29"/>
      <c r="AC132" s="29"/>
      <c r="AD132" s="29"/>
      <c r="AE132" s="29"/>
      <c r="AF132" s="29"/>
      <c r="AG132" s="29"/>
      <c r="AH132" s="29"/>
      <c r="AI132" s="29"/>
      <c r="AJ132" s="29"/>
      <c r="AK132" s="29"/>
    </row>
    <row r="133" spans="1:37" s="30" customFormat="1" ht="69" customHeight="1" x14ac:dyDescent="0.25">
      <c r="A133" s="28" t="s">
        <v>3179</v>
      </c>
      <c r="B133" s="28" t="s">
        <v>137</v>
      </c>
      <c r="C133" s="27" t="s">
        <v>13</v>
      </c>
      <c r="D133" s="50" t="s">
        <v>137</v>
      </c>
      <c r="E133" s="50" t="s">
        <v>138</v>
      </c>
      <c r="F133" s="50" t="s">
        <v>91</v>
      </c>
      <c r="G133" s="50" t="s">
        <v>139</v>
      </c>
      <c r="H133" s="50" t="s">
        <v>132</v>
      </c>
      <c r="I133" s="50" t="s">
        <v>141</v>
      </c>
      <c r="J133" s="50" t="s">
        <v>142</v>
      </c>
      <c r="K133" s="55"/>
      <c r="L133" s="50" t="s">
        <v>142</v>
      </c>
      <c r="M133" s="68">
        <v>297651</v>
      </c>
      <c r="N133" s="66"/>
      <c r="O133" s="67"/>
      <c r="P133" s="66">
        <f t="shared" si="2"/>
        <v>297651</v>
      </c>
      <c r="Q133" s="71" t="s">
        <v>143</v>
      </c>
      <c r="R133" s="29"/>
      <c r="S133" s="29"/>
      <c r="T133" s="29"/>
      <c r="U133" s="29"/>
      <c r="V133" s="29"/>
      <c r="W133" s="29"/>
      <c r="X133" s="29"/>
      <c r="Y133" s="29"/>
      <c r="Z133" s="29"/>
      <c r="AA133" s="29"/>
      <c r="AB133" s="29"/>
      <c r="AC133" s="29"/>
      <c r="AD133" s="29"/>
      <c r="AE133" s="29"/>
      <c r="AF133" s="29"/>
      <c r="AG133" s="29"/>
      <c r="AH133" s="29"/>
      <c r="AI133" s="29"/>
      <c r="AJ133" s="29"/>
      <c r="AK133" s="29"/>
    </row>
    <row r="134" spans="1:37" s="30" customFormat="1" ht="69" customHeight="1" x14ac:dyDescent="0.25">
      <c r="A134" s="28" t="s">
        <v>645</v>
      </c>
      <c r="B134" s="28" t="s">
        <v>646</v>
      </c>
      <c r="C134" s="27" t="s">
        <v>13</v>
      </c>
      <c r="D134" s="50" t="s">
        <v>642</v>
      </c>
      <c r="E134" s="50" t="s">
        <v>642</v>
      </c>
      <c r="F134" s="50" t="s">
        <v>91</v>
      </c>
      <c r="G134" s="50" t="s">
        <v>643</v>
      </c>
      <c r="H134" s="50" t="s">
        <v>132</v>
      </c>
      <c r="I134" s="50" t="s">
        <v>642</v>
      </c>
      <c r="J134" s="50" t="s">
        <v>642</v>
      </c>
      <c r="K134" s="55"/>
      <c r="L134" s="50" t="s">
        <v>642</v>
      </c>
      <c r="M134" s="66">
        <v>30000</v>
      </c>
      <c r="N134" s="66">
        <v>0</v>
      </c>
      <c r="O134" s="67">
        <v>60000</v>
      </c>
      <c r="P134" s="66">
        <f t="shared" si="2"/>
        <v>-30000</v>
      </c>
      <c r="Q134" s="71" t="s">
        <v>644</v>
      </c>
      <c r="R134" s="29"/>
      <c r="S134" s="29"/>
      <c r="T134" s="29"/>
      <c r="U134" s="29"/>
      <c r="V134" s="29"/>
      <c r="W134" s="29"/>
      <c r="X134" s="29"/>
      <c r="Y134" s="29"/>
      <c r="Z134" s="29"/>
      <c r="AA134" s="29"/>
      <c r="AB134" s="29"/>
      <c r="AC134" s="29"/>
      <c r="AD134" s="29"/>
      <c r="AE134" s="29"/>
      <c r="AF134" s="29"/>
      <c r="AG134" s="29"/>
      <c r="AH134" s="29"/>
      <c r="AI134" s="29"/>
      <c r="AJ134" s="29"/>
      <c r="AK134" s="29"/>
    </row>
    <row r="135" spans="1:37" s="30" customFormat="1" ht="69" customHeight="1" x14ac:dyDescent="0.25">
      <c r="A135" s="28" t="s">
        <v>1348</v>
      </c>
      <c r="B135" s="28" t="s">
        <v>1349</v>
      </c>
      <c r="C135" s="27" t="s">
        <v>13</v>
      </c>
      <c r="D135" s="50" t="s">
        <v>1341</v>
      </c>
      <c r="E135" s="50" t="s">
        <v>1342</v>
      </c>
      <c r="F135" s="50" t="s">
        <v>91</v>
      </c>
      <c r="G135" s="50" t="s">
        <v>1343</v>
      </c>
      <c r="H135" s="50" t="s">
        <v>112</v>
      </c>
      <c r="I135" s="50" t="s">
        <v>1344</v>
      </c>
      <c r="J135" s="50" t="s">
        <v>1345</v>
      </c>
      <c r="K135" s="50" t="s">
        <v>1346</v>
      </c>
      <c r="L135" s="50">
        <v>2</v>
      </c>
      <c r="M135" s="66">
        <v>6000</v>
      </c>
      <c r="N135" s="66">
        <v>0</v>
      </c>
      <c r="O135" s="67">
        <v>9000</v>
      </c>
      <c r="P135" s="66">
        <f t="shared" si="2"/>
        <v>-3000</v>
      </c>
      <c r="Q135" s="71" t="s">
        <v>1347</v>
      </c>
      <c r="R135" s="29"/>
      <c r="S135" s="29"/>
      <c r="T135" s="29"/>
      <c r="U135" s="29"/>
      <c r="V135" s="29"/>
      <c r="W135" s="29"/>
      <c r="X135" s="29"/>
      <c r="Y135" s="29"/>
      <c r="Z135" s="29"/>
      <c r="AA135" s="29"/>
      <c r="AB135" s="29"/>
      <c r="AC135" s="29"/>
      <c r="AD135" s="29"/>
      <c r="AE135" s="29"/>
      <c r="AF135" s="29"/>
      <c r="AG135" s="29"/>
      <c r="AH135" s="29"/>
      <c r="AI135" s="29"/>
      <c r="AJ135" s="29"/>
      <c r="AK135" s="29"/>
    </row>
    <row r="136" spans="1:37" s="30" customFormat="1" ht="69" customHeight="1" x14ac:dyDescent="0.25">
      <c r="A136" s="28" t="s">
        <v>1333</v>
      </c>
      <c r="B136" s="28" t="s">
        <v>1326</v>
      </c>
      <c r="C136" s="27" t="s">
        <v>13</v>
      </c>
      <c r="D136" s="50" t="s">
        <v>1326</v>
      </c>
      <c r="E136" s="50" t="s">
        <v>1327</v>
      </c>
      <c r="F136" s="50" t="s">
        <v>91</v>
      </c>
      <c r="G136" s="50" t="s">
        <v>1328</v>
      </c>
      <c r="H136" s="50" t="s">
        <v>112</v>
      </c>
      <c r="I136" s="50" t="s">
        <v>1329</v>
      </c>
      <c r="J136" s="50" t="s">
        <v>1330</v>
      </c>
      <c r="K136" s="50" t="s">
        <v>1331</v>
      </c>
      <c r="L136" s="50" t="s">
        <v>1332</v>
      </c>
      <c r="M136" s="66">
        <v>50000</v>
      </c>
      <c r="N136" s="66">
        <v>50000</v>
      </c>
      <c r="O136" s="67">
        <v>50000</v>
      </c>
      <c r="P136" s="66">
        <f t="shared" si="2"/>
        <v>0</v>
      </c>
      <c r="Q136" s="71"/>
      <c r="R136" s="29"/>
      <c r="S136" s="29"/>
      <c r="T136" s="29"/>
      <c r="U136" s="29"/>
      <c r="V136" s="29"/>
      <c r="W136" s="29"/>
      <c r="X136" s="29"/>
      <c r="Y136" s="29"/>
      <c r="Z136" s="29"/>
      <c r="AA136" s="29"/>
      <c r="AB136" s="29"/>
      <c r="AC136" s="29"/>
      <c r="AD136" s="29"/>
      <c r="AE136" s="29"/>
      <c r="AF136" s="29"/>
      <c r="AG136" s="29"/>
      <c r="AH136" s="29"/>
      <c r="AI136" s="29"/>
      <c r="AJ136" s="29"/>
      <c r="AK136" s="29"/>
    </row>
    <row r="137" spans="1:37" s="30" customFormat="1" ht="69" customHeight="1" x14ac:dyDescent="0.25">
      <c r="A137" s="28" t="s">
        <v>1340</v>
      </c>
      <c r="B137" s="28" t="s">
        <v>1334</v>
      </c>
      <c r="C137" s="27" t="s">
        <v>13</v>
      </c>
      <c r="D137" s="50" t="s">
        <v>1334</v>
      </c>
      <c r="E137" s="50" t="s">
        <v>1335</v>
      </c>
      <c r="F137" s="50" t="s">
        <v>91</v>
      </c>
      <c r="G137" s="50" t="s">
        <v>1336</v>
      </c>
      <c r="H137" s="50" t="s">
        <v>132</v>
      </c>
      <c r="I137" s="50" t="s">
        <v>1337</v>
      </c>
      <c r="J137" s="50" t="s">
        <v>1338</v>
      </c>
      <c r="K137" s="50" t="s">
        <v>1339</v>
      </c>
      <c r="L137" s="50" t="s">
        <v>1338</v>
      </c>
      <c r="M137" s="66">
        <v>3000</v>
      </c>
      <c r="N137" s="66">
        <v>0</v>
      </c>
      <c r="O137" s="67">
        <v>3000</v>
      </c>
      <c r="P137" s="66">
        <f t="shared" si="2"/>
        <v>0</v>
      </c>
      <c r="Q137" s="71"/>
      <c r="R137" s="29"/>
      <c r="S137" s="29"/>
      <c r="T137" s="29"/>
      <c r="U137" s="29"/>
      <c r="V137" s="29"/>
      <c r="W137" s="29"/>
      <c r="X137" s="29"/>
      <c r="Y137" s="29"/>
      <c r="Z137" s="29"/>
      <c r="AA137" s="29"/>
      <c r="AB137" s="29"/>
      <c r="AC137" s="29"/>
      <c r="AD137" s="29"/>
      <c r="AE137" s="29"/>
      <c r="AF137" s="29"/>
      <c r="AG137" s="29"/>
      <c r="AH137" s="29"/>
      <c r="AI137" s="29"/>
      <c r="AJ137" s="29"/>
      <c r="AK137" s="29"/>
    </row>
    <row r="138" spans="1:37" s="30" customFormat="1" ht="69" customHeight="1" x14ac:dyDescent="0.25">
      <c r="A138" s="28" t="s">
        <v>1288</v>
      </c>
      <c r="B138" s="28" t="s">
        <v>1289</v>
      </c>
      <c r="C138" s="27" t="s">
        <v>13</v>
      </c>
      <c r="D138" s="50" t="s">
        <v>1285</v>
      </c>
      <c r="E138" s="50" t="s">
        <v>1286</v>
      </c>
      <c r="F138" s="50" t="s">
        <v>91</v>
      </c>
      <c r="G138" s="50" t="s">
        <v>1287</v>
      </c>
      <c r="H138" s="50" t="s">
        <v>132</v>
      </c>
      <c r="I138" s="50"/>
      <c r="J138" s="50"/>
      <c r="K138" s="50"/>
      <c r="L138" s="50"/>
      <c r="M138" s="66">
        <v>6000</v>
      </c>
      <c r="N138" s="66">
        <v>2431.7800000000002</v>
      </c>
      <c r="O138" s="67">
        <v>6000</v>
      </c>
      <c r="P138" s="66">
        <f t="shared" si="2"/>
        <v>0</v>
      </c>
      <c r="Q138" s="71"/>
      <c r="R138" s="29"/>
      <c r="S138" s="29"/>
      <c r="T138" s="29"/>
      <c r="U138" s="29"/>
      <c r="V138" s="29"/>
      <c r="W138" s="29"/>
      <c r="X138" s="29"/>
      <c r="Y138" s="29"/>
      <c r="Z138" s="29"/>
      <c r="AA138" s="29"/>
      <c r="AB138" s="29"/>
      <c r="AC138" s="29"/>
      <c r="AD138" s="29"/>
      <c r="AE138" s="29"/>
      <c r="AF138" s="29"/>
      <c r="AG138" s="29"/>
      <c r="AH138" s="29"/>
      <c r="AI138" s="29"/>
      <c r="AJ138" s="29"/>
      <c r="AK138" s="29"/>
    </row>
    <row r="139" spans="1:37" s="30" customFormat="1" ht="69" customHeight="1" x14ac:dyDescent="0.25">
      <c r="A139" s="28" t="s">
        <v>1309</v>
      </c>
      <c r="B139" s="28" t="s">
        <v>1310</v>
      </c>
      <c r="C139" s="27" t="s">
        <v>13</v>
      </c>
      <c r="D139" s="59" t="s">
        <v>1306</v>
      </c>
      <c r="E139" s="50"/>
      <c r="F139" s="50" t="s">
        <v>91</v>
      </c>
      <c r="G139" s="50" t="s">
        <v>1307</v>
      </c>
      <c r="H139" s="50" t="s">
        <v>112</v>
      </c>
      <c r="I139" s="50"/>
      <c r="J139" s="50"/>
      <c r="K139" s="50"/>
      <c r="L139" s="50"/>
      <c r="M139" s="66"/>
      <c r="N139" s="66"/>
      <c r="O139" s="67">
        <v>13000</v>
      </c>
      <c r="P139" s="66">
        <f t="shared" si="2"/>
        <v>-13000</v>
      </c>
      <c r="Q139" s="71" t="s">
        <v>1308</v>
      </c>
      <c r="R139" s="29"/>
      <c r="S139" s="29"/>
      <c r="T139" s="29"/>
      <c r="U139" s="29"/>
      <c r="V139" s="29"/>
      <c r="W139" s="29"/>
      <c r="X139" s="29"/>
      <c r="Y139" s="29"/>
      <c r="Z139" s="29"/>
      <c r="AA139" s="29"/>
      <c r="AB139" s="29"/>
      <c r="AC139" s="29"/>
      <c r="AD139" s="29"/>
      <c r="AE139" s="29"/>
      <c r="AF139" s="29"/>
      <c r="AG139" s="29"/>
      <c r="AH139" s="29"/>
      <c r="AI139" s="29"/>
      <c r="AJ139" s="29"/>
      <c r="AK139" s="29"/>
    </row>
    <row r="140" spans="1:37" s="30" customFormat="1" ht="69" customHeight="1" x14ac:dyDescent="0.25">
      <c r="A140" s="28" t="s">
        <v>3093</v>
      </c>
      <c r="B140" s="28" t="s">
        <v>3089</v>
      </c>
      <c r="C140" s="27" t="s">
        <v>13</v>
      </c>
      <c r="D140" s="50" t="s">
        <v>3089</v>
      </c>
      <c r="E140" s="50" t="s">
        <v>3090</v>
      </c>
      <c r="F140" s="50" t="s">
        <v>91</v>
      </c>
      <c r="G140" s="50" t="s">
        <v>3091</v>
      </c>
      <c r="H140" s="50" t="s">
        <v>132</v>
      </c>
      <c r="I140" s="50" t="s">
        <v>3092</v>
      </c>
      <c r="J140" s="50">
        <v>10</v>
      </c>
      <c r="K140" s="50">
        <v>5</v>
      </c>
      <c r="L140" s="50">
        <v>10</v>
      </c>
      <c r="M140" s="66">
        <v>50000</v>
      </c>
      <c r="N140" s="66">
        <v>0</v>
      </c>
      <c r="O140" s="67">
        <v>50000</v>
      </c>
      <c r="P140" s="66">
        <f t="shared" si="2"/>
        <v>0</v>
      </c>
      <c r="Q140" s="71"/>
      <c r="R140" s="29"/>
      <c r="S140" s="29"/>
      <c r="T140" s="29"/>
      <c r="U140" s="29"/>
      <c r="V140" s="29"/>
      <c r="W140" s="29"/>
      <c r="X140" s="29"/>
      <c r="Y140" s="29"/>
      <c r="Z140" s="29"/>
      <c r="AA140" s="29"/>
      <c r="AB140" s="29"/>
      <c r="AC140" s="29"/>
      <c r="AD140" s="29"/>
      <c r="AE140" s="29"/>
      <c r="AF140" s="29"/>
      <c r="AG140" s="29"/>
      <c r="AH140" s="29"/>
      <c r="AI140" s="29"/>
      <c r="AJ140" s="29"/>
      <c r="AK140" s="29"/>
    </row>
    <row r="141" spans="1:37" s="30" customFormat="1" ht="69" customHeight="1" x14ac:dyDescent="0.25">
      <c r="A141" s="28"/>
      <c r="B141" s="28"/>
      <c r="C141" s="27" t="s">
        <v>13</v>
      </c>
      <c r="D141" s="50" t="s">
        <v>3109</v>
      </c>
      <c r="E141" s="50"/>
      <c r="F141" s="50"/>
      <c r="G141" s="50"/>
      <c r="H141" s="50"/>
      <c r="I141" s="50" t="s">
        <v>3110</v>
      </c>
      <c r="J141" s="50"/>
      <c r="K141" s="64"/>
      <c r="L141" s="50" t="s">
        <v>1302</v>
      </c>
      <c r="M141" s="68"/>
      <c r="N141" s="68"/>
      <c r="O141" s="69">
        <v>27000</v>
      </c>
      <c r="P141" s="66">
        <f t="shared" si="2"/>
        <v>-27000</v>
      </c>
      <c r="Q141" s="71" t="s">
        <v>3111</v>
      </c>
      <c r="R141" s="29"/>
      <c r="S141" s="29"/>
      <c r="T141" s="29"/>
      <c r="U141" s="29"/>
      <c r="V141" s="29"/>
      <c r="W141" s="29"/>
      <c r="X141" s="29"/>
      <c r="Y141" s="29"/>
      <c r="Z141" s="29"/>
      <c r="AA141" s="29"/>
      <c r="AB141" s="29"/>
      <c r="AC141" s="29"/>
      <c r="AD141" s="29"/>
      <c r="AE141" s="29"/>
      <c r="AF141" s="29"/>
      <c r="AG141" s="29"/>
      <c r="AH141" s="29"/>
      <c r="AI141" s="29"/>
      <c r="AJ141" s="29"/>
      <c r="AK141" s="29"/>
    </row>
    <row r="142" spans="1:37" s="30" customFormat="1" ht="69" customHeight="1" x14ac:dyDescent="0.25">
      <c r="A142" s="28" t="s">
        <v>1376</v>
      </c>
      <c r="B142" s="28" t="s">
        <v>1377</v>
      </c>
      <c r="C142" s="27" t="s">
        <v>12</v>
      </c>
      <c r="D142" s="50" t="s">
        <v>1374</v>
      </c>
      <c r="E142" s="50"/>
      <c r="F142" s="50" t="s">
        <v>91</v>
      </c>
      <c r="G142" s="50" t="s">
        <v>1375</v>
      </c>
      <c r="H142" s="50" t="s">
        <v>132</v>
      </c>
      <c r="I142" s="50"/>
      <c r="J142" s="50"/>
      <c r="K142" s="50"/>
      <c r="L142" s="50"/>
      <c r="M142" s="66">
        <v>10000</v>
      </c>
      <c r="N142" s="66">
        <v>10000</v>
      </c>
      <c r="O142" s="67">
        <v>10000</v>
      </c>
      <c r="P142" s="66">
        <f t="shared" si="2"/>
        <v>0</v>
      </c>
      <c r="Q142" s="71"/>
      <c r="R142" s="29"/>
      <c r="S142" s="29"/>
      <c r="T142" s="29"/>
      <c r="U142" s="29"/>
      <c r="V142" s="29"/>
      <c r="W142" s="29"/>
      <c r="X142" s="29"/>
      <c r="Y142" s="29"/>
      <c r="Z142" s="29"/>
      <c r="AA142" s="29"/>
      <c r="AB142" s="29"/>
      <c r="AC142" s="29"/>
      <c r="AD142" s="29"/>
      <c r="AE142" s="29"/>
      <c r="AF142" s="29"/>
      <c r="AG142" s="29"/>
      <c r="AH142" s="29"/>
      <c r="AI142" s="29"/>
      <c r="AJ142" s="29"/>
      <c r="AK142" s="29"/>
    </row>
    <row r="143" spans="1:37" s="30" customFormat="1" ht="69" customHeight="1" x14ac:dyDescent="0.25">
      <c r="A143" s="28" t="s">
        <v>183</v>
      </c>
      <c r="B143" s="28" t="s">
        <v>184</v>
      </c>
      <c r="C143" s="27" t="s">
        <v>12</v>
      </c>
      <c r="D143" s="50" t="s">
        <v>182</v>
      </c>
      <c r="E143" s="50"/>
      <c r="F143" s="50"/>
      <c r="G143" s="50" t="s">
        <v>183</v>
      </c>
      <c r="H143" s="50"/>
      <c r="I143" s="50"/>
      <c r="J143" s="50"/>
      <c r="K143" s="50"/>
      <c r="L143" s="50"/>
      <c r="M143" s="66">
        <v>121500</v>
      </c>
      <c r="N143" s="66">
        <v>105103.11</v>
      </c>
      <c r="O143" s="67">
        <v>123000</v>
      </c>
      <c r="P143" s="66">
        <f t="shared" si="2"/>
        <v>-1500</v>
      </c>
      <c r="Q143" s="71"/>
      <c r="R143" s="29"/>
      <c r="S143" s="29"/>
      <c r="T143" s="29"/>
      <c r="U143" s="29"/>
      <c r="V143" s="29"/>
      <c r="W143" s="29"/>
      <c r="X143" s="29"/>
      <c r="Y143" s="29"/>
      <c r="Z143" s="29"/>
      <c r="AA143" s="29"/>
      <c r="AB143" s="29"/>
      <c r="AC143" s="29"/>
      <c r="AD143" s="29"/>
      <c r="AE143" s="29"/>
      <c r="AF143" s="29"/>
      <c r="AG143" s="29"/>
      <c r="AH143" s="29"/>
      <c r="AI143" s="29"/>
      <c r="AJ143" s="29"/>
      <c r="AK143" s="29"/>
    </row>
    <row r="144" spans="1:37" s="30" customFormat="1" ht="69" customHeight="1" x14ac:dyDescent="0.25">
      <c r="A144" s="28" t="s">
        <v>635</v>
      </c>
      <c r="B144" s="28" t="s">
        <v>636</v>
      </c>
      <c r="C144" s="27" t="s">
        <v>12</v>
      </c>
      <c r="D144" s="50" t="s">
        <v>631</v>
      </c>
      <c r="E144" s="50" t="s">
        <v>632</v>
      </c>
      <c r="F144" s="50" t="s">
        <v>91</v>
      </c>
      <c r="G144" s="50" t="s">
        <v>633</v>
      </c>
      <c r="H144" s="50" t="s">
        <v>132</v>
      </c>
      <c r="I144" s="50"/>
      <c r="J144" s="50"/>
      <c r="K144" s="50"/>
      <c r="L144" s="50"/>
      <c r="M144" s="66">
        <v>80400</v>
      </c>
      <c r="N144" s="66">
        <v>80295.600000000006</v>
      </c>
      <c r="O144" s="67">
        <v>80400</v>
      </c>
      <c r="P144" s="66">
        <f t="shared" si="2"/>
        <v>0</v>
      </c>
      <c r="Q144" s="71" t="s">
        <v>634</v>
      </c>
      <c r="R144" s="29"/>
      <c r="S144" s="29"/>
      <c r="T144" s="29"/>
      <c r="U144" s="29"/>
      <c r="V144" s="29"/>
      <c r="W144" s="29"/>
      <c r="X144" s="29"/>
      <c r="Y144" s="29"/>
      <c r="Z144" s="29"/>
      <c r="AA144" s="29"/>
      <c r="AB144" s="29"/>
      <c r="AC144" s="29"/>
      <c r="AD144" s="29"/>
      <c r="AE144" s="29"/>
      <c r="AF144" s="29"/>
      <c r="AG144" s="29"/>
      <c r="AH144" s="29"/>
      <c r="AI144" s="29"/>
      <c r="AJ144" s="29"/>
      <c r="AK144" s="29"/>
    </row>
    <row r="145" spans="1:37" s="30" customFormat="1" ht="69" customHeight="1" x14ac:dyDescent="0.25">
      <c r="A145" s="28" t="s">
        <v>243</v>
      </c>
      <c r="B145" s="28" t="s">
        <v>236</v>
      </c>
      <c r="C145" s="27" t="s">
        <v>12</v>
      </c>
      <c r="D145" s="50" t="s">
        <v>236</v>
      </c>
      <c r="E145" s="50" t="s">
        <v>237</v>
      </c>
      <c r="F145" s="50" t="s">
        <v>91</v>
      </c>
      <c r="G145" s="50" t="s">
        <v>238</v>
      </c>
      <c r="H145" s="50" t="s">
        <v>132</v>
      </c>
      <c r="I145" s="50" t="s">
        <v>240</v>
      </c>
      <c r="J145" s="50"/>
      <c r="K145" s="50"/>
      <c r="L145" s="50" t="s">
        <v>241</v>
      </c>
      <c r="M145" s="66">
        <v>14493.48</v>
      </c>
      <c r="N145" s="66">
        <v>8256.64</v>
      </c>
      <c r="O145" s="67">
        <v>14486.12</v>
      </c>
      <c r="P145" s="66">
        <f t="shared" si="2"/>
        <v>7.3599999999987631</v>
      </c>
      <c r="Q145" s="71" t="s">
        <v>242</v>
      </c>
      <c r="R145" s="29"/>
      <c r="S145" s="29"/>
      <c r="T145" s="29"/>
      <c r="U145" s="29"/>
      <c r="V145" s="29"/>
      <c r="W145" s="29"/>
      <c r="X145" s="29"/>
      <c r="Y145" s="29"/>
      <c r="Z145" s="29"/>
      <c r="AA145" s="29"/>
      <c r="AB145" s="29"/>
      <c r="AC145" s="29"/>
      <c r="AD145" s="29"/>
      <c r="AE145" s="29"/>
      <c r="AF145" s="29"/>
      <c r="AG145" s="29"/>
      <c r="AH145" s="29"/>
      <c r="AI145" s="29"/>
      <c r="AJ145" s="29"/>
      <c r="AK145" s="29"/>
    </row>
    <row r="146" spans="1:37" s="30" customFormat="1" ht="69" customHeight="1" x14ac:dyDescent="0.25">
      <c r="A146" s="28" t="s">
        <v>234</v>
      </c>
      <c r="B146" s="28" t="s">
        <v>235</v>
      </c>
      <c r="C146" s="27" t="s">
        <v>12</v>
      </c>
      <c r="D146" s="50" t="s">
        <v>232</v>
      </c>
      <c r="E146" s="50"/>
      <c r="F146" s="50" t="s">
        <v>91</v>
      </c>
      <c r="G146" s="50" t="s">
        <v>233</v>
      </c>
      <c r="H146" s="50" t="s">
        <v>132</v>
      </c>
      <c r="I146" s="50"/>
      <c r="J146" s="50"/>
      <c r="K146" s="50"/>
      <c r="L146" s="50"/>
      <c r="M146" s="66">
        <v>1000</v>
      </c>
      <c r="N146" s="66">
        <v>0</v>
      </c>
      <c r="O146" s="67"/>
      <c r="P146" s="66">
        <f t="shared" si="2"/>
        <v>1000</v>
      </c>
      <c r="Q146" s="71"/>
      <c r="R146" s="29"/>
      <c r="S146" s="29"/>
      <c r="T146" s="29"/>
      <c r="U146" s="29"/>
      <c r="V146" s="29"/>
      <c r="W146" s="29"/>
      <c r="X146" s="29"/>
      <c r="Y146" s="29"/>
      <c r="Z146" s="29"/>
      <c r="AA146" s="29"/>
      <c r="AB146" s="29"/>
      <c r="AC146" s="29"/>
      <c r="AD146" s="29"/>
      <c r="AE146" s="29"/>
      <c r="AF146" s="29"/>
      <c r="AG146" s="29"/>
      <c r="AH146" s="29"/>
      <c r="AI146" s="29"/>
      <c r="AJ146" s="29"/>
      <c r="AK146" s="29"/>
    </row>
    <row r="147" spans="1:37" s="30" customFormat="1" ht="69" customHeight="1" x14ac:dyDescent="0.25">
      <c r="A147" s="28" t="s">
        <v>501</v>
      </c>
      <c r="B147" s="28" t="s">
        <v>499</v>
      </c>
      <c r="C147" s="27" t="s">
        <v>12</v>
      </c>
      <c r="D147" s="50" t="s">
        <v>499</v>
      </c>
      <c r="E147" s="50"/>
      <c r="F147" s="50" t="s">
        <v>91</v>
      </c>
      <c r="G147" s="50" t="s">
        <v>500</v>
      </c>
      <c r="H147" s="50" t="s">
        <v>132</v>
      </c>
      <c r="I147" s="50"/>
      <c r="J147" s="50"/>
      <c r="K147" s="50"/>
      <c r="L147" s="50"/>
      <c r="M147" s="66">
        <v>161619.35</v>
      </c>
      <c r="N147" s="66">
        <v>161619.35</v>
      </c>
      <c r="O147" s="67">
        <v>161619.35</v>
      </c>
      <c r="P147" s="66">
        <f t="shared" si="2"/>
        <v>0</v>
      </c>
      <c r="Q147" s="71"/>
      <c r="R147" s="29"/>
      <c r="S147" s="29"/>
      <c r="T147" s="29"/>
      <c r="U147" s="29"/>
      <c r="V147" s="29"/>
      <c r="W147" s="29"/>
      <c r="X147" s="29"/>
      <c r="Y147" s="29"/>
      <c r="Z147" s="29"/>
      <c r="AA147" s="29"/>
      <c r="AB147" s="29"/>
      <c r="AC147" s="29"/>
      <c r="AD147" s="29"/>
      <c r="AE147" s="29"/>
      <c r="AF147" s="29"/>
      <c r="AG147" s="29"/>
      <c r="AH147" s="29"/>
      <c r="AI147" s="29"/>
      <c r="AJ147" s="29"/>
      <c r="AK147" s="29"/>
    </row>
    <row r="148" spans="1:37" s="30" customFormat="1" ht="69" customHeight="1" x14ac:dyDescent="0.25">
      <c r="A148" s="28" t="s">
        <v>196</v>
      </c>
      <c r="B148" s="28" t="s">
        <v>195</v>
      </c>
      <c r="C148" s="27" t="s">
        <v>12</v>
      </c>
      <c r="D148" s="50" t="s">
        <v>195</v>
      </c>
      <c r="E148" s="50"/>
      <c r="F148" s="50"/>
      <c r="G148" s="50" t="s">
        <v>196</v>
      </c>
      <c r="H148" s="50"/>
      <c r="I148" s="50"/>
      <c r="J148" s="50"/>
      <c r="K148" s="50"/>
      <c r="L148" s="50"/>
      <c r="M148" s="66">
        <v>78500</v>
      </c>
      <c r="N148" s="66">
        <v>54442</v>
      </c>
      <c r="O148" s="67">
        <v>97300</v>
      </c>
      <c r="P148" s="66">
        <f t="shared" si="2"/>
        <v>-18800</v>
      </c>
      <c r="Q148" s="71"/>
      <c r="R148" s="29"/>
      <c r="S148" s="29"/>
      <c r="T148" s="29"/>
      <c r="U148" s="29"/>
      <c r="V148" s="29"/>
      <c r="W148" s="29"/>
      <c r="X148" s="29"/>
      <c r="Y148" s="29"/>
      <c r="Z148" s="29"/>
      <c r="AA148" s="29"/>
      <c r="AB148" s="29"/>
      <c r="AC148" s="29"/>
      <c r="AD148" s="29"/>
      <c r="AE148" s="29"/>
      <c r="AF148" s="29"/>
      <c r="AG148" s="29"/>
      <c r="AH148" s="29"/>
      <c r="AI148" s="29"/>
      <c r="AJ148" s="29"/>
      <c r="AK148" s="29"/>
    </row>
    <row r="149" spans="1:37" s="30" customFormat="1" ht="69" customHeight="1" x14ac:dyDescent="0.25">
      <c r="A149" s="28" t="s">
        <v>677</v>
      </c>
      <c r="B149" s="28" t="s">
        <v>678</v>
      </c>
      <c r="C149" s="27" t="s">
        <v>12</v>
      </c>
      <c r="D149" s="50" t="s">
        <v>675</v>
      </c>
      <c r="E149" s="50"/>
      <c r="F149" s="50"/>
      <c r="G149" s="50" t="s">
        <v>676</v>
      </c>
      <c r="H149" s="50"/>
      <c r="I149" s="50"/>
      <c r="J149" s="50"/>
      <c r="K149" s="50"/>
      <c r="L149" s="50"/>
      <c r="M149" s="66">
        <v>279999.35999999999</v>
      </c>
      <c r="N149" s="66">
        <v>138847.5</v>
      </c>
      <c r="O149" s="67">
        <v>596613.44999999995</v>
      </c>
      <c r="P149" s="66">
        <f t="shared" si="2"/>
        <v>-316614.08999999997</v>
      </c>
      <c r="Q149" s="71"/>
      <c r="R149" s="29"/>
      <c r="S149" s="29"/>
      <c r="T149" s="29"/>
      <c r="U149" s="29"/>
      <c r="V149" s="29"/>
      <c r="W149" s="29"/>
      <c r="X149" s="29"/>
      <c r="Y149" s="29"/>
      <c r="Z149" s="29"/>
      <c r="AA149" s="29"/>
      <c r="AB149" s="29"/>
      <c r="AC149" s="29"/>
      <c r="AD149" s="29"/>
      <c r="AE149" s="29"/>
      <c r="AF149" s="29"/>
      <c r="AG149" s="29"/>
      <c r="AH149" s="29"/>
      <c r="AI149" s="29"/>
      <c r="AJ149" s="29"/>
      <c r="AK149" s="29"/>
    </row>
    <row r="150" spans="1:37" s="30" customFormat="1" ht="69" customHeight="1" x14ac:dyDescent="0.25">
      <c r="A150" s="37" t="s">
        <v>151</v>
      </c>
      <c r="B150" s="28" t="s">
        <v>152</v>
      </c>
      <c r="C150" s="27" t="s">
        <v>12</v>
      </c>
      <c r="D150" s="50" t="s">
        <v>148</v>
      </c>
      <c r="E150" s="50"/>
      <c r="F150" s="50"/>
      <c r="G150" s="50" t="s">
        <v>149</v>
      </c>
      <c r="H150" s="50"/>
      <c r="I150" s="50"/>
      <c r="J150" s="50"/>
      <c r="K150" s="50" t="s">
        <v>150</v>
      </c>
      <c r="L150" s="50"/>
      <c r="M150" s="69">
        <f>SUM(M151:M154)</f>
        <v>410160.75</v>
      </c>
      <c r="N150" s="69">
        <f>SUM(N151:N154)</f>
        <v>410159.75</v>
      </c>
      <c r="O150" s="69">
        <v>447541</v>
      </c>
      <c r="P150" s="66">
        <f t="shared" si="2"/>
        <v>-37380.25</v>
      </c>
      <c r="Q150" s="73"/>
      <c r="R150" s="29"/>
      <c r="S150" s="29"/>
      <c r="T150" s="29"/>
      <c r="U150" s="29"/>
      <c r="V150" s="29"/>
      <c r="W150" s="29"/>
      <c r="X150" s="29"/>
      <c r="Y150" s="29"/>
      <c r="Z150" s="29"/>
      <c r="AA150" s="29"/>
      <c r="AB150" s="29"/>
      <c r="AC150" s="29"/>
      <c r="AD150" s="29"/>
      <c r="AE150" s="29"/>
      <c r="AF150" s="29"/>
      <c r="AG150" s="29"/>
      <c r="AH150" s="29"/>
      <c r="AI150" s="29"/>
      <c r="AJ150" s="29"/>
      <c r="AK150" s="29"/>
    </row>
    <row r="151" spans="1:37" s="30" customFormat="1" ht="69" customHeight="1" x14ac:dyDescent="0.25">
      <c r="A151" s="37" t="s">
        <v>151</v>
      </c>
      <c r="B151" s="28" t="s">
        <v>152</v>
      </c>
      <c r="C151" s="27" t="s">
        <v>12</v>
      </c>
      <c r="D151" s="50" t="s">
        <v>455</v>
      </c>
      <c r="E151" s="50" t="s">
        <v>456</v>
      </c>
      <c r="F151" s="50" t="s">
        <v>91</v>
      </c>
      <c r="G151" s="50" t="s">
        <v>457</v>
      </c>
      <c r="H151" s="50" t="s">
        <v>132</v>
      </c>
      <c r="I151" s="50" t="s">
        <v>458</v>
      </c>
      <c r="J151" s="50">
        <v>5</v>
      </c>
      <c r="K151" s="50">
        <v>5</v>
      </c>
      <c r="L151" s="50">
        <v>5</v>
      </c>
      <c r="M151" s="68">
        <v>121301</v>
      </c>
      <c r="N151" s="68">
        <v>121300.99</v>
      </c>
      <c r="O151" s="67">
        <v>56275</v>
      </c>
      <c r="P151" s="66">
        <f t="shared" si="2"/>
        <v>65026</v>
      </c>
      <c r="Q151" s="71" t="s">
        <v>459</v>
      </c>
      <c r="R151" s="29"/>
      <c r="S151" s="29"/>
      <c r="T151" s="29"/>
      <c r="U151" s="29"/>
      <c r="V151" s="29"/>
      <c r="W151" s="29"/>
      <c r="X151" s="29"/>
      <c r="Y151" s="29"/>
      <c r="Z151" s="29"/>
      <c r="AA151" s="29"/>
      <c r="AB151" s="29"/>
      <c r="AC151" s="29"/>
      <c r="AD151" s="29"/>
      <c r="AE151" s="29"/>
      <c r="AF151" s="29"/>
      <c r="AG151" s="29"/>
      <c r="AH151" s="29"/>
      <c r="AI151" s="29"/>
      <c r="AJ151" s="29"/>
      <c r="AK151" s="29"/>
    </row>
    <row r="152" spans="1:37" s="30" customFormat="1" ht="69" customHeight="1" x14ac:dyDescent="0.25">
      <c r="A152" s="37" t="s">
        <v>151</v>
      </c>
      <c r="B152" s="28" t="s">
        <v>152</v>
      </c>
      <c r="C152" s="27" t="s">
        <v>12</v>
      </c>
      <c r="D152" s="50" t="s">
        <v>455</v>
      </c>
      <c r="E152" s="50" t="s">
        <v>460</v>
      </c>
      <c r="F152" s="50" t="s">
        <v>91</v>
      </c>
      <c r="G152" s="50" t="s">
        <v>457</v>
      </c>
      <c r="H152" s="50" t="s">
        <v>132</v>
      </c>
      <c r="I152" s="50" t="s">
        <v>461</v>
      </c>
      <c r="J152" s="50">
        <v>2600</v>
      </c>
      <c r="K152" s="50">
        <v>2600</v>
      </c>
      <c r="L152" s="50">
        <v>2600</v>
      </c>
      <c r="M152" s="68">
        <v>268320</v>
      </c>
      <c r="N152" s="68">
        <v>268319.01</v>
      </c>
      <c r="O152" s="67">
        <v>124475</v>
      </c>
      <c r="P152" s="66">
        <f t="shared" si="2"/>
        <v>143845</v>
      </c>
      <c r="Q152" s="71" t="s">
        <v>462</v>
      </c>
      <c r="R152" s="29"/>
      <c r="S152" s="29"/>
      <c r="T152" s="29"/>
      <c r="U152" s="29"/>
      <c r="V152" s="29"/>
      <c r="W152" s="29"/>
      <c r="X152" s="29"/>
      <c r="Y152" s="29"/>
      <c r="Z152" s="29"/>
      <c r="AA152" s="29"/>
      <c r="AB152" s="29"/>
      <c r="AC152" s="29"/>
      <c r="AD152" s="29"/>
      <c r="AE152" s="29"/>
      <c r="AF152" s="29"/>
      <c r="AG152" s="29"/>
      <c r="AH152" s="29"/>
      <c r="AI152" s="29"/>
      <c r="AJ152" s="29"/>
      <c r="AK152" s="29"/>
    </row>
    <row r="153" spans="1:37" s="30" customFormat="1" ht="69" customHeight="1" x14ac:dyDescent="0.25">
      <c r="A153" s="37" t="s">
        <v>151</v>
      </c>
      <c r="B153" s="28" t="s">
        <v>152</v>
      </c>
      <c r="C153" s="27" t="s">
        <v>12</v>
      </c>
      <c r="D153" s="50" t="s">
        <v>455</v>
      </c>
      <c r="E153" s="50" t="s">
        <v>463</v>
      </c>
      <c r="F153" s="50" t="s">
        <v>91</v>
      </c>
      <c r="G153" s="50" t="s">
        <v>457</v>
      </c>
      <c r="H153" s="50" t="s">
        <v>132</v>
      </c>
      <c r="I153" s="50" t="s">
        <v>464</v>
      </c>
      <c r="J153" s="50">
        <v>3</v>
      </c>
      <c r="K153" s="50">
        <v>3</v>
      </c>
      <c r="L153" s="50">
        <v>3</v>
      </c>
      <c r="M153" s="68">
        <v>20539.75</v>
      </c>
      <c r="N153" s="68">
        <v>20539.75</v>
      </c>
      <c r="O153" s="67">
        <v>20540</v>
      </c>
      <c r="P153" s="66">
        <f t="shared" si="2"/>
        <v>-0.25</v>
      </c>
      <c r="Q153" s="71" t="s">
        <v>465</v>
      </c>
      <c r="R153" s="29"/>
      <c r="S153" s="29"/>
      <c r="T153" s="29"/>
      <c r="U153" s="29"/>
      <c r="V153" s="29"/>
      <c r="W153" s="29"/>
      <c r="X153" s="29"/>
      <c r="Y153" s="29"/>
      <c r="Z153" s="29"/>
      <c r="AA153" s="29"/>
      <c r="AB153" s="29"/>
      <c r="AC153" s="29"/>
      <c r="AD153" s="29"/>
      <c r="AE153" s="29"/>
      <c r="AF153" s="29"/>
      <c r="AG153" s="29"/>
      <c r="AH153" s="29"/>
      <c r="AI153" s="29"/>
      <c r="AJ153" s="29"/>
      <c r="AK153" s="29"/>
    </row>
    <row r="154" spans="1:37" s="30" customFormat="1" ht="69" customHeight="1" x14ac:dyDescent="0.25">
      <c r="A154" s="37" t="s">
        <v>151</v>
      </c>
      <c r="B154" s="28" t="s">
        <v>152</v>
      </c>
      <c r="C154" s="27" t="s">
        <v>12</v>
      </c>
      <c r="D154" s="50" t="s">
        <v>455</v>
      </c>
      <c r="E154" s="50" t="s">
        <v>466</v>
      </c>
      <c r="F154" s="50" t="s">
        <v>91</v>
      </c>
      <c r="G154" s="50" t="s">
        <v>457</v>
      </c>
      <c r="H154" s="50" t="s">
        <v>132</v>
      </c>
      <c r="I154" s="50" t="s">
        <v>458</v>
      </c>
      <c r="J154" s="50">
        <v>5</v>
      </c>
      <c r="K154" s="50">
        <v>5</v>
      </c>
      <c r="L154" s="50">
        <v>5</v>
      </c>
      <c r="M154" s="68">
        <v>0</v>
      </c>
      <c r="N154" s="68">
        <v>0</v>
      </c>
      <c r="O154" s="67">
        <v>246251</v>
      </c>
      <c r="P154" s="66">
        <f t="shared" si="2"/>
        <v>-246251</v>
      </c>
      <c r="Q154" s="71" t="s">
        <v>467</v>
      </c>
      <c r="R154" s="29"/>
      <c r="S154" s="29"/>
      <c r="T154" s="29"/>
      <c r="U154" s="29"/>
      <c r="V154" s="29"/>
      <c r="W154" s="29"/>
      <c r="X154" s="29"/>
      <c r="Y154" s="29"/>
      <c r="Z154" s="29"/>
      <c r="AA154" s="29"/>
      <c r="AB154" s="29"/>
      <c r="AC154" s="29"/>
      <c r="AD154" s="29"/>
      <c r="AE154" s="29"/>
      <c r="AF154" s="29"/>
      <c r="AG154" s="29"/>
      <c r="AH154" s="29"/>
      <c r="AI154" s="29"/>
      <c r="AJ154" s="29"/>
      <c r="AK154" s="29"/>
    </row>
    <row r="155" spans="1:37" s="30" customFormat="1" ht="69" customHeight="1" x14ac:dyDescent="0.25">
      <c r="A155" s="28" t="s">
        <v>497</v>
      </c>
      <c r="B155" s="28" t="s">
        <v>498</v>
      </c>
      <c r="C155" s="27" t="s">
        <v>12</v>
      </c>
      <c r="D155" s="50" t="s">
        <v>495</v>
      </c>
      <c r="E155" s="50"/>
      <c r="F155" s="50" t="s">
        <v>91</v>
      </c>
      <c r="G155" s="50" t="s">
        <v>496</v>
      </c>
      <c r="H155" s="50" t="s">
        <v>132</v>
      </c>
      <c r="I155" s="50"/>
      <c r="J155" s="50"/>
      <c r="K155" s="50"/>
      <c r="L155" s="50"/>
      <c r="M155" s="66">
        <v>129014.85</v>
      </c>
      <c r="N155" s="66">
        <v>129436.68</v>
      </c>
      <c r="O155" s="67">
        <v>117135.37</v>
      </c>
      <c r="P155" s="66">
        <f t="shared" si="2"/>
        <v>11879.48000000001</v>
      </c>
      <c r="Q155" s="71"/>
      <c r="R155" s="29"/>
      <c r="S155" s="29"/>
      <c r="T155" s="29"/>
      <c r="U155" s="29"/>
      <c r="V155" s="29"/>
      <c r="W155" s="29"/>
      <c r="X155" s="29"/>
      <c r="Y155" s="29"/>
      <c r="Z155" s="29"/>
      <c r="AA155" s="29"/>
      <c r="AB155" s="29"/>
      <c r="AC155" s="29"/>
      <c r="AD155" s="29"/>
      <c r="AE155" s="29"/>
      <c r="AF155" s="29"/>
      <c r="AG155" s="29"/>
      <c r="AH155" s="29"/>
      <c r="AI155" s="29"/>
      <c r="AJ155" s="29"/>
      <c r="AK155" s="29"/>
    </row>
    <row r="156" spans="1:37" s="30" customFormat="1" ht="69" customHeight="1" x14ac:dyDescent="0.25">
      <c r="A156" s="28" t="s">
        <v>616</v>
      </c>
      <c r="B156" s="28" t="s">
        <v>617</v>
      </c>
      <c r="C156" s="27" t="s">
        <v>12</v>
      </c>
      <c r="D156" s="50" t="s">
        <v>613</v>
      </c>
      <c r="E156" s="50"/>
      <c r="F156" s="50" t="s">
        <v>91</v>
      </c>
      <c r="G156" s="50" t="s">
        <v>614</v>
      </c>
      <c r="H156" s="50" t="s">
        <v>132</v>
      </c>
      <c r="I156" s="50"/>
      <c r="J156" s="50"/>
      <c r="K156" s="50"/>
      <c r="L156" s="50"/>
      <c r="M156" s="66">
        <v>227769.87</v>
      </c>
      <c r="N156" s="66">
        <v>222238.07</v>
      </c>
      <c r="O156" s="67">
        <v>227769.87</v>
      </c>
      <c r="P156" s="66">
        <f t="shared" si="2"/>
        <v>0</v>
      </c>
      <c r="Q156" s="71"/>
      <c r="R156" s="29"/>
      <c r="S156" s="29"/>
      <c r="T156" s="29"/>
      <c r="U156" s="29"/>
      <c r="V156" s="29"/>
      <c r="W156" s="29"/>
      <c r="X156" s="29"/>
      <c r="Y156" s="29"/>
      <c r="Z156" s="29"/>
      <c r="AA156" s="29"/>
      <c r="AB156" s="29"/>
      <c r="AC156" s="29"/>
      <c r="AD156" s="29"/>
      <c r="AE156" s="29"/>
      <c r="AF156" s="29"/>
      <c r="AG156" s="29"/>
      <c r="AH156" s="29"/>
      <c r="AI156" s="29"/>
      <c r="AJ156" s="29"/>
      <c r="AK156" s="29"/>
    </row>
    <row r="157" spans="1:37" s="30" customFormat="1" ht="69" customHeight="1" x14ac:dyDescent="0.25">
      <c r="A157" s="28" t="s">
        <v>168</v>
      </c>
      <c r="B157" s="28" t="s">
        <v>169</v>
      </c>
      <c r="C157" s="27" t="s">
        <v>12</v>
      </c>
      <c r="D157" s="50" t="s">
        <v>166</v>
      </c>
      <c r="E157" s="50"/>
      <c r="F157" s="50"/>
      <c r="G157" s="50" t="s">
        <v>167</v>
      </c>
      <c r="H157" s="50"/>
      <c r="I157" s="50"/>
      <c r="J157" s="50"/>
      <c r="K157" s="50" t="s">
        <v>150</v>
      </c>
      <c r="L157" s="50"/>
      <c r="M157" s="69">
        <f>SUM(M158:M168)</f>
        <v>837057.5</v>
      </c>
      <c r="N157" s="69">
        <f>SUM(N158:N168)</f>
        <v>425678.82</v>
      </c>
      <c r="O157" s="69">
        <f>SUM(O158:O168)</f>
        <v>537977</v>
      </c>
      <c r="P157" s="66">
        <f t="shared" si="2"/>
        <v>299080.5</v>
      </c>
      <c r="Q157" s="71"/>
      <c r="R157" s="29"/>
      <c r="S157" s="29"/>
      <c r="T157" s="29"/>
      <c r="U157" s="29"/>
      <c r="V157" s="29"/>
      <c r="W157" s="29"/>
      <c r="X157" s="29"/>
      <c r="Y157" s="29"/>
      <c r="Z157" s="29"/>
      <c r="AA157" s="29"/>
      <c r="AB157" s="29"/>
      <c r="AC157" s="29"/>
      <c r="AD157" s="29"/>
      <c r="AE157" s="29"/>
      <c r="AF157" s="29"/>
      <c r="AG157" s="29"/>
      <c r="AH157" s="29"/>
      <c r="AI157" s="29"/>
      <c r="AJ157" s="29"/>
      <c r="AK157" s="29"/>
    </row>
    <row r="158" spans="1:37" s="30" customFormat="1" ht="69" customHeight="1" x14ac:dyDescent="0.25">
      <c r="A158" s="28" t="s">
        <v>168</v>
      </c>
      <c r="B158" s="28" t="s">
        <v>169</v>
      </c>
      <c r="C158" s="27" t="s">
        <v>12</v>
      </c>
      <c r="D158" s="50" t="s">
        <v>170</v>
      </c>
      <c r="E158" s="50" t="s">
        <v>171</v>
      </c>
      <c r="F158" s="50" t="s">
        <v>91</v>
      </c>
      <c r="G158" s="50" t="s">
        <v>167</v>
      </c>
      <c r="H158" s="50"/>
      <c r="I158" s="50" t="s">
        <v>172</v>
      </c>
      <c r="J158" s="50">
        <v>7</v>
      </c>
      <c r="K158" s="50">
        <v>7</v>
      </c>
      <c r="L158" s="50"/>
      <c r="M158" s="68">
        <v>275000</v>
      </c>
      <c r="N158" s="66">
        <v>5042.32</v>
      </c>
      <c r="O158" s="67">
        <v>0</v>
      </c>
      <c r="P158" s="66">
        <f t="shared" si="2"/>
        <v>275000</v>
      </c>
      <c r="Q158" s="71"/>
      <c r="R158" s="29"/>
      <c r="S158" s="29"/>
      <c r="T158" s="29"/>
      <c r="U158" s="29"/>
      <c r="V158" s="29"/>
      <c r="W158" s="29"/>
      <c r="X158" s="29"/>
      <c r="Y158" s="29"/>
      <c r="Z158" s="29"/>
      <c r="AA158" s="29"/>
      <c r="AB158" s="29"/>
      <c r="AC158" s="29"/>
      <c r="AD158" s="29"/>
      <c r="AE158" s="29"/>
      <c r="AF158" s="29"/>
      <c r="AG158" s="29"/>
      <c r="AH158" s="29"/>
      <c r="AI158" s="29"/>
      <c r="AJ158" s="29"/>
      <c r="AK158" s="29"/>
    </row>
    <row r="159" spans="1:37" s="30" customFormat="1" ht="69" customHeight="1" x14ac:dyDescent="0.25">
      <c r="A159" s="28" t="s">
        <v>168</v>
      </c>
      <c r="B159" s="28" t="s">
        <v>169</v>
      </c>
      <c r="C159" s="27" t="s">
        <v>12</v>
      </c>
      <c r="D159" s="50" t="s">
        <v>535</v>
      </c>
      <c r="E159" s="50" t="s">
        <v>536</v>
      </c>
      <c r="F159" s="50" t="s">
        <v>91</v>
      </c>
      <c r="G159" s="50" t="s">
        <v>537</v>
      </c>
      <c r="H159" s="50" t="s">
        <v>132</v>
      </c>
      <c r="I159" s="50" t="s">
        <v>538</v>
      </c>
      <c r="J159" s="50">
        <v>1</v>
      </c>
      <c r="K159" s="50">
        <v>1</v>
      </c>
      <c r="L159" s="50">
        <v>1</v>
      </c>
      <c r="M159" s="68">
        <v>20000</v>
      </c>
      <c r="N159" s="68">
        <v>4187.21</v>
      </c>
      <c r="O159" s="69">
        <v>40000</v>
      </c>
      <c r="P159" s="66">
        <f t="shared" si="2"/>
        <v>-20000</v>
      </c>
      <c r="Q159" s="71" t="s">
        <v>539</v>
      </c>
      <c r="R159" s="29"/>
      <c r="S159" s="29"/>
      <c r="T159" s="29"/>
      <c r="U159" s="29"/>
      <c r="V159" s="29"/>
      <c r="W159" s="29"/>
      <c r="X159" s="29"/>
      <c r="Y159" s="29"/>
      <c r="Z159" s="29"/>
      <c r="AA159" s="29"/>
      <c r="AB159" s="29"/>
      <c r="AC159" s="29"/>
      <c r="AD159" s="29"/>
      <c r="AE159" s="29"/>
      <c r="AF159" s="29"/>
      <c r="AG159" s="29"/>
      <c r="AH159" s="29"/>
      <c r="AI159" s="29"/>
      <c r="AJ159" s="29"/>
      <c r="AK159" s="29"/>
    </row>
    <row r="160" spans="1:37" s="30" customFormat="1" ht="69" customHeight="1" x14ac:dyDescent="0.25">
      <c r="A160" s="28" t="s">
        <v>168</v>
      </c>
      <c r="B160" s="28" t="s">
        <v>169</v>
      </c>
      <c r="C160" s="27" t="s">
        <v>12</v>
      </c>
      <c r="D160" s="50" t="s">
        <v>535</v>
      </c>
      <c r="E160" s="50" t="s">
        <v>540</v>
      </c>
      <c r="F160" s="50" t="s">
        <v>91</v>
      </c>
      <c r="G160" s="50" t="s">
        <v>537</v>
      </c>
      <c r="H160" s="50" t="s">
        <v>132</v>
      </c>
      <c r="I160" s="50" t="s">
        <v>541</v>
      </c>
      <c r="J160" s="50">
        <v>50</v>
      </c>
      <c r="K160" s="50">
        <v>50</v>
      </c>
      <c r="L160" s="50">
        <v>50</v>
      </c>
      <c r="M160" s="68">
        <v>72418.5</v>
      </c>
      <c r="N160" s="66">
        <v>45000</v>
      </c>
      <c r="O160" s="67">
        <v>125000</v>
      </c>
      <c r="P160" s="66">
        <f t="shared" si="2"/>
        <v>-52581.5</v>
      </c>
      <c r="Q160" s="71" t="s">
        <v>542</v>
      </c>
      <c r="R160" s="29"/>
      <c r="S160" s="29"/>
      <c r="T160" s="29"/>
      <c r="U160" s="29"/>
      <c r="V160" s="29"/>
      <c r="W160" s="29"/>
      <c r="X160" s="29"/>
      <c r="Y160" s="29"/>
      <c r="Z160" s="29"/>
      <c r="AA160" s="29"/>
      <c r="AB160" s="29"/>
      <c r="AC160" s="29"/>
      <c r="AD160" s="29"/>
      <c r="AE160" s="29"/>
      <c r="AF160" s="29"/>
      <c r="AG160" s="29"/>
      <c r="AH160" s="29"/>
      <c r="AI160" s="29"/>
      <c r="AJ160" s="29"/>
      <c r="AK160" s="29"/>
    </row>
    <row r="161" spans="1:37" s="30" customFormat="1" ht="69" customHeight="1" x14ac:dyDescent="0.25">
      <c r="A161" s="28" t="s">
        <v>168</v>
      </c>
      <c r="B161" s="28" t="s">
        <v>169</v>
      </c>
      <c r="C161" s="27" t="s">
        <v>12</v>
      </c>
      <c r="D161" s="50" t="s">
        <v>535</v>
      </c>
      <c r="E161" s="50" t="s">
        <v>543</v>
      </c>
      <c r="F161" s="50" t="s">
        <v>91</v>
      </c>
      <c r="G161" s="50" t="s">
        <v>537</v>
      </c>
      <c r="H161" s="50" t="s">
        <v>132</v>
      </c>
      <c r="I161" s="50" t="s">
        <v>544</v>
      </c>
      <c r="J161" s="50">
        <v>1</v>
      </c>
      <c r="K161" s="50">
        <v>1</v>
      </c>
      <c r="L161" s="50">
        <v>2</v>
      </c>
      <c r="M161" s="68">
        <v>16800</v>
      </c>
      <c r="N161" s="66">
        <v>11469.35</v>
      </c>
      <c r="O161" s="67">
        <v>0</v>
      </c>
      <c r="P161" s="66">
        <f t="shared" si="2"/>
        <v>16800</v>
      </c>
      <c r="Q161" s="71"/>
      <c r="R161" s="29"/>
      <c r="S161" s="29"/>
      <c r="T161" s="29"/>
      <c r="U161" s="29"/>
      <c r="V161" s="29"/>
      <c r="W161" s="29"/>
      <c r="X161" s="29"/>
      <c r="Y161" s="29"/>
      <c r="Z161" s="29"/>
      <c r="AA161" s="29"/>
      <c r="AB161" s="29"/>
      <c r="AC161" s="29"/>
      <c r="AD161" s="29"/>
      <c r="AE161" s="29"/>
      <c r="AF161" s="29"/>
      <c r="AG161" s="29"/>
      <c r="AH161" s="29"/>
      <c r="AI161" s="29"/>
      <c r="AJ161" s="29"/>
      <c r="AK161" s="29"/>
    </row>
    <row r="162" spans="1:37" s="30" customFormat="1" ht="69" customHeight="1" x14ac:dyDescent="0.25">
      <c r="A162" s="28" t="s">
        <v>168</v>
      </c>
      <c r="B162" s="28" t="s">
        <v>169</v>
      </c>
      <c r="C162" s="27" t="s">
        <v>12</v>
      </c>
      <c r="D162" s="50" t="s">
        <v>535</v>
      </c>
      <c r="E162" s="50" t="s">
        <v>545</v>
      </c>
      <c r="F162" s="50" t="s">
        <v>91</v>
      </c>
      <c r="G162" s="50" t="s">
        <v>537</v>
      </c>
      <c r="H162" s="50" t="s">
        <v>132</v>
      </c>
      <c r="I162" s="50" t="s">
        <v>546</v>
      </c>
      <c r="J162" s="50">
        <v>1</v>
      </c>
      <c r="K162" s="50">
        <v>1</v>
      </c>
      <c r="L162" s="50">
        <v>1</v>
      </c>
      <c r="M162" s="68">
        <v>64977</v>
      </c>
      <c r="N162" s="66">
        <v>64977</v>
      </c>
      <c r="O162" s="67">
        <v>64977</v>
      </c>
      <c r="P162" s="66">
        <f t="shared" si="2"/>
        <v>0</v>
      </c>
      <c r="Q162" s="71"/>
      <c r="R162" s="29"/>
      <c r="S162" s="29"/>
      <c r="T162" s="29"/>
      <c r="U162" s="29"/>
      <c r="V162" s="29"/>
      <c r="W162" s="29"/>
      <c r="X162" s="29"/>
      <c r="Y162" s="29"/>
      <c r="Z162" s="29"/>
      <c r="AA162" s="29"/>
      <c r="AB162" s="29"/>
      <c r="AC162" s="29"/>
      <c r="AD162" s="29"/>
      <c r="AE162" s="29"/>
      <c r="AF162" s="29"/>
      <c r="AG162" s="29"/>
      <c r="AH162" s="29"/>
      <c r="AI162" s="29"/>
      <c r="AJ162" s="29"/>
      <c r="AK162" s="29"/>
    </row>
    <row r="163" spans="1:37" s="30" customFormat="1" ht="69" customHeight="1" x14ac:dyDescent="0.25">
      <c r="A163" s="28" t="s">
        <v>168</v>
      </c>
      <c r="B163" s="28" t="s">
        <v>169</v>
      </c>
      <c r="C163" s="27" t="s">
        <v>12</v>
      </c>
      <c r="D163" s="50" t="s">
        <v>535</v>
      </c>
      <c r="E163" s="50" t="s">
        <v>547</v>
      </c>
      <c r="F163" s="50" t="s">
        <v>91</v>
      </c>
      <c r="G163" s="50" t="s">
        <v>537</v>
      </c>
      <c r="H163" s="50" t="s">
        <v>132</v>
      </c>
      <c r="I163" s="50" t="s">
        <v>548</v>
      </c>
      <c r="J163" s="50">
        <v>4</v>
      </c>
      <c r="K163" s="50">
        <v>4</v>
      </c>
      <c r="L163" s="50"/>
      <c r="M163" s="68">
        <v>289000</v>
      </c>
      <c r="N163" s="66">
        <v>287000</v>
      </c>
      <c r="O163" s="67"/>
      <c r="P163" s="66">
        <f t="shared" si="2"/>
        <v>289000</v>
      </c>
      <c r="Q163" s="71"/>
      <c r="R163" s="29"/>
      <c r="S163" s="29"/>
      <c r="T163" s="29"/>
      <c r="U163" s="29"/>
      <c r="V163" s="29"/>
      <c r="W163" s="29"/>
      <c r="X163" s="29"/>
      <c r="Y163" s="29"/>
      <c r="Z163" s="29"/>
      <c r="AA163" s="29"/>
      <c r="AB163" s="29"/>
      <c r="AC163" s="29"/>
      <c r="AD163" s="29"/>
      <c r="AE163" s="29"/>
      <c r="AF163" s="29"/>
      <c r="AG163" s="29"/>
      <c r="AH163" s="29"/>
      <c r="AI163" s="29"/>
      <c r="AJ163" s="29"/>
      <c r="AK163" s="29"/>
    </row>
    <row r="164" spans="1:37" s="30" customFormat="1" ht="69" customHeight="1" x14ac:dyDescent="0.25">
      <c r="A164" s="28" t="s">
        <v>168</v>
      </c>
      <c r="B164" s="28" t="s">
        <v>169</v>
      </c>
      <c r="C164" s="27" t="s">
        <v>12</v>
      </c>
      <c r="D164" s="50" t="s">
        <v>535</v>
      </c>
      <c r="E164" s="50" t="s">
        <v>549</v>
      </c>
      <c r="F164" s="50" t="s">
        <v>91</v>
      </c>
      <c r="G164" s="50" t="s">
        <v>537</v>
      </c>
      <c r="H164" s="50" t="s">
        <v>132</v>
      </c>
      <c r="I164" s="50" t="s">
        <v>550</v>
      </c>
      <c r="J164" s="50">
        <v>30</v>
      </c>
      <c r="K164" s="50">
        <v>0</v>
      </c>
      <c r="L164" s="50">
        <v>30</v>
      </c>
      <c r="M164" s="68">
        <v>26862</v>
      </c>
      <c r="N164" s="70"/>
      <c r="O164" s="67">
        <v>0</v>
      </c>
      <c r="P164" s="66">
        <f t="shared" si="2"/>
        <v>26862</v>
      </c>
      <c r="Q164" s="71"/>
      <c r="R164" s="29"/>
      <c r="S164" s="29"/>
      <c r="T164" s="29"/>
      <c r="U164" s="29"/>
      <c r="V164" s="29"/>
      <c r="W164" s="29"/>
      <c r="X164" s="29"/>
      <c r="Y164" s="29"/>
      <c r="Z164" s="29"/>
      <c r="AA164" s="29"/>
      <c r="AB164" s="29"/>
      <c r="AC164" s="29"/>
      <c r="AD164" s="29"/>
      <c r="AE164" s="29"/>
      <c r="AF164" s="29"/>
      <c r="AG164" s="29"/>
      <c r="AH164" s="29"/>
      <c r="AI164" s="29"/>
      <c r="AJ164" s="29"/>
      <c r="AK164" s="29"/>
    </row>
    <row r="165" spans="1:37" s="30" customFormat="1" ht="69" customHeight="1" x14ac:dyDescent="0.25">
      <c r="A165" s="28" t="s">
        <v>168</v>
      </c>
      <c r="B165" s="28" t="s">
        <v>169</v>
      </c>
      <c r="C165" s="27" t="s">
        <v>12</v>
      </c>
      <c r="D165" s="50" t="s">
        <v>535</v>
      </c>
      <c r="E165" s="50" t="s">
        <v>551</v>
      </c>
      <c r="F165" s="50" t="s">
        <v>91</v>
      </c>
      <c r="G165" s="50" t="s">
        <v>537</v>
      </c>
      <c r="H165" s="50" t="s">
        <v>132</v>
      </c>
      <c r="I165" s="50" t="s">
        <v>550</v>
      </c>
      <c r="J165" s="50">
        <v>66</v>
      </c>
      <c r="K165" s="50">
        <v>66</v>
      </c>
      <c r="L165" s="50">
        <v>66</v>
      </c>
      <c r="M165" s="68">
        <v>62000</v>
      </c>
      <c r="N165" s="66">
        <v>0</v>
      </c>
      <c r="O165" s="67">
        <v>0</v>
      </c>
      <c r="P165" s="66">
        <f t="shared" si="2"/>
        <v>62000</v>
      </c>
      <c r="Q165" s="71"/>
      <c r="R165" s="29"/>
      <c r="S165" s="29"/>
      <c r="T165" s="29"/>
      <c r="U165" s="29"/>
      <c r="V165" s="29"/>
      <c r="W165" s="29"/>
      <c r="X165" s="29"/>
      <c r="Y165" s="29"/>
      <c r="Z165" s="29"/>
      <c r="AA165" s="29"/>
      <c r="AB165" s="29"/>
      <c r="AC165" s="29"/>
      <c r="AD165" s="29"/>
      <c r="AE165" s="29"/>
      <c r="AF165" s="29"/>
      <c r="AG165" s="29"/>
      <c r="AH165" s="29"/>
      <c r="AI165" s="29"/>
      <c r="AJ165" s="29"/>
      <c r="AK165" s="29"/>
    </row>
    <row r="166" spans="1:37" s="30" customFormat="1" ht="69" customHeight="1" x14ac:dyDescent="0.25">
      <c r="A166" s="28" t="s">
        <v>168</v>
      </c>
      <c r="B166" s="28" t="s">
        <v>169</v>
      </c>
      <c r="C166" s="27" t="s">
        <v>12</v>
      </c>
      <c r="D166" s="50" t="s">
        <v>535</v>
      </c>
      <c r="E166" s="50" t="s">
        <v>552</v>
      </c>
      <c r="F166" s="50" t="s">
        <v>91</v>
      </c>
      <c r="G166" s="50" t="s">
        <v>537</v>
      </c>
      <c r="H166" s="50" t="s">
        <v>132</v>
      </c>
      <c r="I166" s="50" t="s">
        <v>553</v>
      </c>
      <c r="J166" s="50">
        <v>1</v>
      </c>
      <c r="K166" s="50">
        <v>1</v>
      </c>
      <c r="L166" s="50">
        <v>1</v>
      </c>
      <c r="M166" s="68">
        <v>10000</v>
      </c>
      <c r="N166" s="66">
        <v>8002.94</v>
      </c>
      <c r="O166" s="67">
        <v>15000</v>
      </c>
      <c r="P166" s="66">
        <f t="shared" si="2"/>
        <v>-5000</v>
      </c>
      <c r="Q166" s="71" t="s">
        <v>554</v>
      </c>
      <c r="R166" s="29"/>
      <c r="S166" s="29"/>
      <c r="T166" s="29"/>
      <c r="U166" s="29"/>
      <c r="V166" s="29"/>
      <c r="W166" s="29"/>
      <c r="X166" s="29"/>
      <c r="Y166" s="29"/>
      <c r="Z166" s="29"/>
      <c r="AA166" s="29"/>
      <c r="AB166" s="29"/>
      <c r="AC166" s="29"/>
      <c r="AD166" s="29"/>
      <c r="AE166" s="29"/>
      <c r="AF166" s="29"/>
      <c r="AG166" s="29"/>
      <c r="AH166" s="29"/>
      <c r="AI166" s="29"/>
      <c r="AJ166" s="29"/>
      <c r="AK166" s="29"/>
    </row>
    <row r="167" spans="1:37" s="30" customFormat="1" ht="69" customHeight="1" x14ac:dyDescent="0.25">
      <c r="A167" s="28" t="s">
        <v>168</v>
      </c>
      <c r="B167" s="28" t="s">
        <v>169</v>
      </c>
      <c r="C167" s="27" t="s">
        <v>12</v>
      </c>
      <c r="D167" s="50" t="s">
        <v>535</v>
      </c>
      <c r="E167" s="50" t="s">
        <v>555</v>
      </c>
      <c r="F167" s="50" t="s">
        <v>91</v>
      </c>
      <c r="G167" s="50" t="s">
        <v>537</v>
      </c>
      <c r="H167" s="50" t="s">
        <v>132</v>
      </c>
      <c r="I167" s="50" t="s">
        <v>556</v>
      </c>
      <c r="J167" s="50">
        <v>0</v>
      </c>
      <c r="K167" s="50">
        <v>0</v>
      </c>
      <c r="L167" s="50">
        <v>12</v>
      </c>
      <c r="M167" s="68">
        <v>0</v>
      </c>
      <c r="N167" s="66">
        <v>0</v>
      </c>
      <c r="O167" s="67">
        <v>130000</v>
      </c>
      <c r="P167" s="66">
        <f t="shared" si="2"/>
        <v>-130000</v>
      </c>
      <c r="Q167" s="71" t="s">
        <v>557</v>
      </c>
      <c r="R167" s="29"/>
      <c r="S167" s="29"/>
      <c r="T167" s="29"/>
      <c r="U167" s="29"/>
      <c r="V167" s="29"/>
      <c r="W167" s="29"/>
      <c r="X167" s="29"/>
      <c r="Y167" s="29"/>
      <c r="Z167" s="29"/>
      <c r="AA167" s="29"/>
      <c r="AB167" s="29"/>
      <c r="AC167" s="29"/>
      <c r="AD167" s="29"/>
      <c r="AE167" s="29"/>
      <c r="AF167" s="29"/>
      <c r="AG167" s="29"/>
      <c r="AH167" s="29"/>
      <c r="AI167" s="29"/>
      <c r="AJ167" s="29"/>
      <c r="AK167" s="29"/>
    </row>
    <row r="168" spans="1:37" s="30" customFormat="1" ht="69" customHeight="1" x14ac:dyDescent="0.25">
      <c r="A168" s="28" t="s">
        <v>168</v>
      </c>
      <c r="B168" s="28" t="s">
        <v>169</v>
      </c>
      <c r="C168" s="27" t="s">
        <v>12</v>
      </c>
      <c r="D168" s="50" t="s">
        <v>535</v>
      </c>
      <c r="E168" s="50" t="s">
        <v>558</v>
      </c>
      <c r="F168" s="50" t="s">
        <v>91</v>
      </c>
      <c r="G168" s="50" t="s">
        <v>537</v>
      </c>
      <c r="H168" s="50" t="s">
        <v>132</v>
      </c>
      <c r="I168" s="50" t="s">
        <v>559</v>
      </c>
      <c r="J168" s="50">
        <v>0</v>
      </c>
      <c r="K168" s="50">
        <v>0</v>
      </c>
      <c r="L168" s="50">
        <v>99</v>
      </c>
      <c r="M168" s="68">
        <v>0</v>
      </c>
      <c r="N168" s="66">
        <v>0</v>
      </c>
      <c r="O168" s="67">
        <v>163000</v>
      </c>
      <c r="P168" s="66">
        <f t="shared" si="2"/>
        <v>-163000</v>
      </c>
      <c r="Q168" s="71" t="s">
        <v>560</v>
      </c>
      <c r="R168" s="29"/>
      <c r="S168" s="29"/>
      <c r="T168" s="29"/>
      <c r="U168" s="29"/>
      <c r="V168" s="29"/>
      <c r="W168" s="29"/>
      <c r="X168" s="29"/>
      <c r="Y168" s="29"/>
      <c r="Z168" s="29"/>
      <c r="AA168" s="29"/>
      <c r="AB168" s="29"/>
      <c r="AC168" s="29"/>
      <c r="AD168" s="29"/>
      <c r="AE168" s="29"/>
      <c r="AF168" s="29"/>
      <c r="AG168" s="29"/>
      <c r="AH168" s="29"/>
      <c r="AI168" s="29"/>
      <c r="AJ168" s="29"/>
      <c r="AK168" s="29"/>
    </row>
    <row r="169" spans="1:37" s="30" customFormat="1" ht="69" customHeight="1" x14ac:dyDescent="0.25">
      <c r="A169" s="28" t="s">
        <v>1365</v>
      </c>
      <c r="B169" s="28" t="s">
        <v>1363</v>
      </c>
      <c r="C169" s="27" t="s">
        <v>12</v>
      </c>
      <c r="D169" s="50" t="s">
        <v>1363</v>
      </c>
      <c r="E169" s="50"/>
      <c r="F169" s="50"/>
      <c r="G169" s="50" t="s">
        <v>1364</v>
      </c>
      <c r="H169" s="50"/>
      <c r="I169" s="50"/>
      <c r="J169" s="50"/>
      <c r="K169" s="50"/>
      <c r="L169" s="50"/>
      <c r="M169" s="66">
        <v>6100</v>
      </c>
      <c r="N169" s="66">
        <v>9406.14</v>
      </c>
      <c r="O169" s="67">
        <v>0</v>
      </c>
      <c r="P169" s="66">
        <f t="shared" si="2"/>
        <v>6100</v>
      </c>
      <c r="Q169" s="71"/>
      <c r="R169" s="29"/>
      <c r="S169" s="29"/>
      <c r="T169" s="29"/>
      <c r="U169" s="29"/>
      <c r="V169" s="29"/>
      <c r="W169" s="29"/>
      <c r="X169" s="29"/>
      <c r="Y169" s="29"/>
      <c r="Z169" s="29"/>
      <c r="AA169" s="29"/>
      <c r="AB169" s="29"/>
      <c r="AC169" s="29"/>
      <c r="AD169" s="29"/>
      <c r="AE169" s="29"/>
      <c r="AF169" s="29"/>
      <c r="AG169" s="29"/>
      <c r="AH169" s="29"/>
      <c r="AI169" s="29"/>
      <c r="AJ169" s="29"/>
      <c r="AK169" s="29"/>
    </row>
    <row r="170" spans="1:37" s="30" customFormat="1" ht="69" customHeight="1" x14ac:dyDescent="0.25">
      <c r="A170" s="28" t="s">
        <v>588</v>
      </c>
      <c r="B170" s="28" t="s">
        <v>589</v>
      </c>
      <c r="C170" s="27" t="s">
        <v>12</v>
      </c>
      <c r="D170" s="50" t="s">
        <v>584</v>
      </c>
      <c r="E170" s="50"/>
      <c r="F170" s="50" t="s">
        <v>91</v>
      </c>
      <c r="G170" s="50" t="s">
        <v>585</v>
      </c>
      <c r="H170" s="50" t="s">
        <v>132</v>
      </c>
      <c r="I170" s="50"/>
      <c r="J170" s="50"/>
      <c r="K170" s="50"/>
      <c r="L170" s="50"/>
      <c r="M170" s="66">
        <v>4972</v>
      </c>
      <c r="N170" s="66">
        <v>4879.8100000000004</v>
      </c>
      <c r="O170" s="67">
        <v>10000</v>
      </c>
      <c r="P170" s="66">
        <f t="shared" si="2"/>
        <v>-5028</v>
      </c>
      <c r="Q170" s="71" t="s">
        <v>587</v>
      </c>
      <c r="R170" s="29"/>
      <c r="S170" s="29"/>
      <c r="T170" s="29"/>
      <c r="U170" s="29"/>
      <c r="V170" s="29"/>
      <c r="W170" s="29"/>
      <c r="X170" s="29"/>
      <c r="Y170" s="29"/>
      <c r="Z170" s="29"/>
      <c r="AA170" s="29"/>
      <c r="AB170" s="29"/>
      <c r="AC170" s="29"/>
      <c r="AD170" s="29"/>
      <c r="AE170" s="29"/>
      <c r="AF170" s="29"/>
      <c r="AG170" s="29"/>
      <c r="AH170" s="29"/>
      <c r="AI170" s="29"/>
      <c r="AJ170" s="29"/>
      <c r="AK170" s="29"/>
    </row>
    <row r="171" spans="1:37" s="30" customFormat="1" ht="69" customHeight="1" x14ac:dyDescent="0.25">
      <c r="A171" s="28" t="s">
        <v>3181</v>
      </c>
      <c r="B171" s="28" t="s">
        <v>3182</v>
      </c>
      <c r="C171" s="27" t="s">
        <v>12</v>
      </c>
      <c r="D171" s="50" t="s">
        <v>515</v>
      </c>
      <c r="E171" s="50" t="s">
        <v>516</v>
      </c>
      <c r="F171" s="50"/>
      <c r="G171" s="50" t="s">
        <v>517</v>
      </c>
      <c r="H171" s="50"/>
      <c r="I171" s="50"/>
      <c r="J171" s="50"/>
      <c r="K171" s="50"/>
      <c r="L171" s="50"/>
      <c r="M171" s="66">
        <v>4500</v>
      </c>
      <c r="N171" s="66">
        <v>2361.35</v>
      </c>
      <c r="O171" s="67">
        <v>4500</v>
      </c>
      <c r="P171" s="66">
        <f t="shared" si="2"/>
        <v>0</v>
      </c>
      <c r="Q171" s="71"/>
      <c r="R171" s="29"/>
      <c r="S171" s="29"/>
      <c r="T171" s="29"/>
      <c r="U171" s="29"/>
      <c r="V171" s="29"/>
      <c r="W171" s="29"/>
      <c r="X171" s="29"/>
      <c r="Y171" s="29"/>
      <c r="Z171" s="29"/>
      <c r="AA171" s="29"/>
      <c r="AB171" s="29"/>
      <c r="AC171" s="29"/>
      <c r="AD171" s="29"/>
      <c r="AE171" s="29"/>
      <c r="AF171" s="29"/>
      <c r="AG171" s="29"/>
      <c r="AH171" s="29"/>
      <c r="AI171" s="29"/>
      <c r="AJ171" s="29"/>
      <c r="AK171" s="29"/>
    </row>
    <row r="172" spans="1:37" s="30" customFormat="1" ht="69" customHeight="1" x14ac:dyDescent="0.25">
      <c r="A172" s="28" t="s">
        <v>602</v>
      </c>
      <c r="B172" s="28" t="s">
        <v>603</v>
      </c>
      <c r="C172" s="27" t="s">
        <v>12</v>
      </c>
      <c r="D172" s="50" t="s">
        <v>597</v>
      </c>
      <c r="E172" s="50" t="s">
        <v>598</v>
      </c>
      <c r="F172" s="50" t="s">
        <v>91</v>
      </c>
      <c r="G172" s="50" t="s">
        <v>599</v>
      </c>
      <c r="H172" s="50" t="s">
        <v>132</v>
      </c>
      <c r="I172" s="50" t="s">
        <v>600</v>
      </c>
      <c r="J172" s="50"/>
      <c r="K172" s="50"/>
      <c r="L172" s="50"/>
      <c r="M172" s="66">
        <v>62640</v>
      </c>
      <c r="N172" s="66">
        <v>62639.63</v>
      </c>
      <c r="O172" s="67">
        <v>105297.23</v>
      </c>
      <c r="P172" s="66">
        <f t="shared" si="2"/>
        <v>-42657.229999999996</v>
      </c>
      <c r="Q172" s="71" t="s">
        <v>601</v>
      </c>
      <c r="R172" s="29"/>
      <c r="S172" s="29"/>
      <c r="T172" s="29"/>
      <c r="U172" s="29"/>
      <c r="V172" s="29"/>
      <c r="W172" s="29"/>
      <c r="X172" s="29"/>
      <c r="Y172" s="29"/>
      <c r="Z172" s="29"/>
      <c r="AA172" s="29"/>
      <c r="AB172" s="29"/>
      <c r="AC172" s="29"/>
      <c r="AD172" s="29"/>
      <c r="AE172" s="29"/>
      <c r="AF172" s="29"/>
      <c r="AG172" s="29"/>
      <c r="AH172" s="29"/>
      <c r="AI172" s="29"/>
      <c r="AJ172" s="29"/>
      <c r="AK172" s="29"/>
    </row>
    <row r="173" spans="1:37" s="30" customFormat="1" ht="69" customHeight="1" x14ac:dyDescent="0.25">
      <c r="A173" s="28" t="s">
        <v>1355</v>
      </c>
      <c r="B173" s="28" t="s">
        <v>1356</v>
      </c>
      <c r="C173" s="27" t="s">
        <v>12</v>
      </c>
      <c r="D173" s="50" t="s">
        <v>1350</v>
      </c>
      <c r="E173" s="50" t="s">
        <v>1351</v>
      </c>
      <c r="F173" s="50" t="s">
        <v>91</v>
      </c>
      <c r="G173" s="50" t="s">
        <v>1352</v>
      </c>
      <c r="H173" s="50" t="s">
        <v>132</v>
      </c>
      <c r="I173" s="50"/>
      <c r="J173" s="50"/>
      <c r="K173" s="50" t="s">
        <v>1353</v>
      </c>
      <c r="L173" s="50"/>
      <c r="M173" s="66">
        <v>10000</v>
      </c>
      <c r="N173" s="66">
        <v>10000</v>
      </c>
      <c r="O173" s="67">
        <v>15000</v>
      </c>
      <c r="P173" s="66">
        <f t="shared" si="2"/>
        <v>-5000</v>
      </c>
      <c r="Q173" s="71" t="s">
        <v>1354</v>
      </c>
      <c r="R173" s="29"/>
      <c r="S173" s="29"/>
      <c r="T173" s="29"/>
      <c r="U173" s="29"/>
      <c r="V173" s="29"/>
      <c r="W173" s="29"/>
      <c r="X173" s="29"/>
      <c r="Y173" s="29"/>
      <c r="Z173" s="29"/>
      <c r="AA173" s="29"/>
      <c r="AB173" s="29"/>
      <c r="AC173" s="29"/>
      <c r="AD173" s="29"/>
      <c r="AE173" s="29"/>
      <c r="AF173" s="29"/>
      <c r="AG173" s="29"/>
      <c r="AH173" s="29"/>
      <c r="AI173" s="29"/>
      <c r="AJ173" s="29"/>
      <c r="AK173" s="29"/>
    </row>
    <row r="174" spans="1:37" s="30" customFormat="1" ht="69" customHeight="1" x14ac:dyDescent="0.25">
      <c r="A174" s="28" t="s">
        <v>527</v>
      </c>
      <c r="B174" s="28" t="s">
        <v>525</v>
      </c>
      <c r="C174" s="27" t="s">
        <v>12</v>
      </c>
      <c r="D174" s="50" t="s">
        <v>525</v>
      </c>
      <c r="E174" s="50"/>
      <c r="F174" s="50"/>
      <c r="G174" s="50" t="s">
        <v>526</v>
      </c>
      <c r="H174" s="50"/>
      <c r="I174" s="50"/>
      <c r="J174" s="50"/>
      <c r="K174" s="50"/>
      <c r="L174" s="50"/>
      <c r="M174" s="66">
        <v>16950</v>
      </c>
      <c r="N174" s="66">
        <v>0</v>
      </c>
      <c r="O174" s="67">
        <v>26250</v>
      </c>
      <c r="P174" s="66">
        <f t="shared" si="2"/>
        <v>-9300</v>
      </c>
      <c r="Q174" s="71"/>
      <c r="R174" s="29"/>
      <c r="S174" s="29"/>
      <c r="T174" s="29"/>
      <c r="U174" s="29"/>
      <c r="V174" s="29"/>
      <c r="W174" s="29"/>
      <c r="X174" s="29"/>
      <c r="Y174" s="29"/>
      <c r="Z174" s="29"/>
      <c r="AA174" s="29"/>
      <c r="AB174" s="29"/>
      <c r="AC174" s="29"/>
      <c r="AD174" s="29"/>
      <c r="AE174" s="29"/>
      <c r="AF174" s="29"/>
      <c r="AG174" s="29"/>
      <c r="AH174" s="29"/>
      <c r="AI174" s="29"/>
      <c r="AJ174" s="29"/>
      <c r="AK174" s="29"/>
    </row>
    <row r="175" spans="1:37" s="30" customFormat="1" ht="69" customHeight="1" x14ac:dyDescent="0.25">
      <c r="A175" s="28" t="s">
        <v>201</v>
      </c>
      <c r="B175" s="28" t="s">
        <v>202</v>
      </c>
      <c r="C175" s="27" t="s">
        <v>12</v>
      </c>
      <c r="D175" s="50" t="s">
        <v>200</v>
      </c>
      <c r="E175" s="65"/>
      <c r="F175" s="65"/>
      <c r="G175" s="50" t="s">
        <v>201</v>
      </c>
      <c r="H175" s="50"/>
      <c r="I175" s="50"/>
      <c r="J175" s="50"/>
      <c r="K175" s="50"/>
      <c r="L175" s="50"/>
      <c r="M175" s="66">
        <v>3200000</v>
      </c>
      <c r="N175" s="66">
        <v>3139.14</v>
      </c>
      <c r="O175" s="67">
        <v>4756931.4000000004</v>
      </c>
      <c r="P175" s="66">
        <f t="shared" si="2"/>
        <v>-1556931.4000000004</v>
      </c>
      <c r="Q175" s="71"/>
      <c r="R175" s="29"/>
      <c r="S175" s="29"/>
      <c r="T175" s="29"/>
      <c r="U175" s="29"/>
      <c r="V175" s="29"/>
      <c r="W175" s="29"/>
      <c r="X175" s="29"/>
      <c r="Y175" s="29"/>
      <c r="Z175" s="29"/>
      <c r="AA175" s="29"/>
      <c r="AB175" s="29"/>
      <c r="AC175" s="29"/>
      <c r="AD175" s="29"/>
      <c r="AE175" s="29"/>
      <c r="AF175" s="29"/>
      <c r="AG175" s="29"/>
      <c r="AH175" s="29"/>
      <c r="AI175" s="29"/>
      <c r="AJ175" s="29"/>
      <c r="AK175" s="29"/>
    </row>
    <row r="176" spans="1:37" s="30" customFormat="1" ht="69" customHeight="1" x14ac:dyDescent="0.25">
      <c r="A176" s="28" t="s">
        <v>163</v>
      </c>
      <c r="B176" s="28" t="s">
        <v>162</v>
      </c>
      <c r="C176" s="27" t="s">
        <v>12</v>
      </c>
      <c r="D176" s="50" t="s">
        <v>162</v>
      </c>
      <c r="E176" s="50"/>
      <c r="F176" s="50"/>
      <c r="G176" s="50" t="s">
        <v>163</v>
      </c>
      <c r="H176" s="50"/>
      <c r="I176" s="50"/>
      <c r="J176" s="50"/>
      <c r="K176" s="50"/>
      <c r="L176" s="50"/>
      <c r="M176" s="66">
        <v>372500</v>
      </c>
      <c r="N176" s="66">
        <v>175489.59</v>
      </c>
      <c r="O176" s="67">
        <v>290100</v>
      </c>
      <c r="P176" s="66">
        <f t="shared" si="2"/>
        <v>82400</v>
      </c>
      <c r="Q176" s="71"/>
      <c r="R176" s="29"/>
      <c r="S176" s="29"/>
      <c r="T176" s="29"/>
      <c r="U176" s="29"/>
      <c r="V176" s="29"/>
      <c r="W176" s="29"/>
      <c r="X176" s="29"/>
      <c r="Y176" s="29"/>
      <c r="Z176" s="29"/>
      <c r="AA176" s="29"/>
      <c r="AB176" s="29"/>
      <c r="AC176" s="29"/>
      <c r="AD176" s="29"/>
      <c r="AE176" s="29"/>
      <c r="AF176" s="29"/>
      <c r="AG176" s="29"/>
      <c r="AH176" s="29"/>
      <c r="AI176" s="29"/>
      <c r="AJ176" s="29"/>
      <c r="AK176" s="29"/>
    </row>
    <row r="177" spans="1:37" s="30" customFormat="1" ht="69" customHeight="1" x14ac:dyDescent="0.25">
      <c r="A177" s="28" t="s">
        <v>163</v>
      </c>
      <c r="B177" s="28" t="s">
        <v>162</v>
      </c>
      <c r="C177" s="27" t="s">
        <v>12</v>
      </c>
      <c r="D177" s="50" t="s">
        <v>197</v>
      </c>
      <c r="E177" s="50"/>
      <c r="F177" s="50"/>
      <c r="G177" s="50" t="s">
        <v>198</v>
      </c>
      <c r="H177" s="50"/>
      <c r="I177" s="50"/>
      <c r="J177" s="50"/>
      <c r="K177" s="50"/>
      <c r="L177" s="50"/>
      <c r="M177" s="66"/>
      <c r="N177" s="66"/>
      <c r="O177" s="67"/>
      <c r="P177" s="66">
        <f t="shared" si="2"/>
        <v>0</v>
      </c>
      <c r="Q177" s="71" t="s">
        <v>199</v>
      </c>
      <c r="R177" s="29"/>
      <c r="S177" s="29"/>
      <c r="T177" s="29"/>
      <c r="U177" s="29"/>
      <c r="V177" s="29"/>
      <c r="W177" s="29"/>
      <c r="X177" s="29"/>
      <c r="Y177" s="29"/>
      <c r="Z177" s="29"/>
      <c r="AA177" s="29"/>
      <c r="AB177" s="29"/>
      <c r="AC177" s="29"/>
      <c r="AD177" s="29"/>
      <c r="AE177" s="29"/>
      <c r="AF177" s="29"/>
      <c r="AG177" s="29"/>
      <c r="AH177" s="29"/>
      <c r="AI177" s="29"/>
      <c r="AJ177" s="29"/>
      <c r="AK177" s="29"/>
    </row>
    <row r="178" spans="1:37" s="30" customFormat="1" ht="69" customHeight="1" x14ac:dyDescent="0.25">
      <c r="A178" s="28" t="s">
        <v>230</v>
      </c>
      <c r="B178" s="28" t="s">
        <v>231</v>
      </c>
      <c r="C178" s="27" t="s">
        <v>12</v>
      </c>
      <c r="D178" s="50" t="s">
        <v>229</v>
      </c>
      <c r="E178" s="50"/>
      <c r="F178" s="50"/>
      <c r="G178" s="50" t="s">
        <v>230</v>
      </c>
      <c r="H178" s="50"/>
      <c r="I178" s="50"/>
      <c r="J178" s="50"/>
      <c r="K178" s="50"/>
      <c r="L178" s="50"/>
      <c r="M178" s="66">
        <v>2200000</v>
      </c>
      <c r="N178" s="66">
        <v>2196309.83</v>
      </c>
      <c r="O178" s="67"/>
      <c r="P178" s="66">
        <f t="shared" si="2"/>
        <v>2200000</v>
      </c>
      <c r="Q178" s="71"/>
      <c r="R178" s="29"/>
      <c r="S178" s="29"/>
      <c r="T178" s="29"/>
      <c r="U178" s="29"/>
      <c r="V178" s="29"/>
      <c r="W178" s="29"/>
      <c r="X178" s="29"/>
      <c r="Y178" s="29"/>
      <c r="Z178" s="29"/>
      <c r="AA178" s="29"/>
      <c r="AB178" s="29"/>
      <c r="AC178" s="29"/>
      <c r="AD178" s="29"/>
      <c r="AE178" s="29"/>
      <c r="AF178" s="29"/>
      <c r="AG178" s="29"/>
      <c r="AH178" s="29"/>
      <c r="AI178" s="29"/>
      <c r="AJ178" s="29"/>
      <c r="AK178" s="29"/>
    </row>
    <row r="179" spans="1:37" s="30" customFormat="1" ht="69" customHeight="1" x14ac:dyDescent="0.25">
      <c r="A179" s="28" t="s">
        <v>204</v>
      </c>
      <c r="B179" s="28" t="s">
        <v>203</v>
      </c>
      <c r="C179" s="27" t="s">
        <v>12</v>
      </c>
      <c r="D179" s="50" t="s">
        <v>203</v>
      </c>
      <c r="E179" s="50"/>
      <c r="F179" s="50"/>
      <c r="G179" s="50" t="s">
        <v>204</v>
      </c>
      <c r="H179" s="50"/>
      <c r="I179" s="50"/>
      <c r="J179" s="50"/>
      <c r="K179" s="50"/>
      <c r="L179" s="50"/>
      <c r="M179" s="66">
        <v>165000</v>
      </c>
      <c r="N179" s="66">
        <v>21981.71</v>
      </c>
      <c r="O179" s="67">
        <v>171500</v>
      </c>
      <c r="P179" s="66">
        <f t="shared" si="2"/>
        <v>-6500</v>
      </c>
      <c r="Q179" s="71"/>
      <c r="R179" s="29"/>
      <c r="S179" s="29"/>
      <c r="T179" s="29"/>
      <c r="U179" s="29"/>
      <c r="V179" s="29"/>
      <c r="W179" s="29"/>
      <c r="X179" s="29"/>
      <c r="Y179" s="29"/>
      <c r="Z179" s="29"/>
      <c r="AA179" s="29"/>
      <c r="AB179" s="29"/>
      <c r="AC179" s="29"/>
      <c r="AD179" s="29"/>
      <c r="AE179" s="29"/>
      <c r="AF179" s="29"/>
      <c r="AG179" s="29"/>
      <c r="AH179" s="29"/>
      <c r="AI179" s="29"/>
      <c r="AJ179" s="29"/>
      <c r="AK179" s="29"/>
    </row>
    <row r="180" spans="1:37" s="30" customFormat="1" ht="69" customHeight="1" x14ac:dyDescent="0.25">
      <c r="A180" s="28" t="s">
        <v>181</v>
      </c>
      <c r="B180" s="28" t="s">
        <v>180</v>
      </c>
      <c r="C180" s="27" t="s">
        <v>12</v>
      </c>
      <c r="D180" s="50" t="s">
        <v>180</v>
      </c>
      <c r="E180" s="50"/>
      <c r="F180" s="50"/>
      <c r="G180" s="50" t="s">
        <v>181</v>
      </c>
      <c r="H180" s="50"/>
      <c r="I180" s="50"/>
      <c r="J180" s="50"/>
      <c r="K180" s="50"/>
      <c r="L180" s="50"/>
      <c r="M180" s="66">
        <v>1400000</v>
      </c>
      <c r="N180" s="66">
        <v>247475.05</v>
      </c>
      <c r="O180" s="67">
        <v>700000</v>
      </c>
      <c r="P180" s="66">
        <f t="shared" si="2"/>
        <v>700000</v>
      </c>
      <c r="Q180" s="71"/>
      <c r="R180" s="29"/>
      <c r="S180" s="29"/>
      <c r="T180" s="29"/>
      <c r="U180" s="29"/>
      <c r="V180" s="29"/>
      <c r="W180" s="29"/>
      <c r="X180" s="29"/>
      <c r="Y180" s="29"/>
      <c r="Z180" s="29"/>
      <c r="AA180" s="29"/>
      <c r="AB180" s="29"/>
      <c r="AC180" s="29"/>
      <c r="AD180" s="29"/>
      <c r="AE180" s="29"/>
      <c r="AF180" s="29"/>
      <c r="AG180" s="29"/>
      <c r="AH180" s="29"/>
      <c r="AI180" s="29"/>
      <c r="AJ180" s="29"/>
      <c r="AK180" s="29"/>
    </row>
    <row r="181" spans="1:37" s="30" customFormat="1" ht="69" customHeight="1" x14ac:dyDescent="0.25">
      <c r="A181" s="28" t="s">
        <v>187</v>
      </c>
      <c r="B181" s="28" t="s">
        <v>186</v>
      </c>
      <c r="C181" s="27" t="s">
        <v>12</v>
      </c>
      <c r="D181" s="50" t="s">
        <v>186</v>
      </c>
      <c r="E181" s="50"/>
      <c r="F181" s="50"/>
      <c r="G181" s="50" t="s">
        <v>187</v>
      </c>
      <c r="H181" s="50"/>
      <c r="I181" s="50"/>
      <c r="J181" s="50"/>
      <c r="K181" s="50"/>
      <c r="L181" s="50"/>
      <c r="M181" s="66">
        <v>290590</v>
      </c>
      <c r="N181" s="66">
        <v>242910.52</v>
      </c>
      <c r="O181" s="67">
        <v>574700</v>
      </c>
      <c r="P181" s="66">
        <f t="shared" si="2"/>
        <v>-284110</v>
      </c>
      <c r="Q181" s="71"/>
      <c r="R181" s="29"/>
      <c r="S181" s="29"/>
      <c r="T181" s="29"/>
      <c r="U181" s="29"/>
      <c r="V181" s="29"/>
      <c r="W181" s="29"/>
      <c r="X181" s="29"/>
      <c r="Y181" s="29"/>
      <c r="Z181" s="29"/>
      <c r="AA181" s="29"/>
      <c r="AB181" s="29"/>
      <c r="AC181" s="29"/>
      <c r="AD181" s="29"/>
      <c r="AE181" s="29"/>
      <c r="AF181" s="29"/>
      <c r="AG181" s="29"/>
      <c r="AH181" s="29"/>
      <c r="AI181" s="29"/>
      <c r="AJ181" s="29"/>
      <c r="AK181" s="29"/>
    </row>
    <row r="182" spans="1:37" s="30" customFormat="1" ht="69" customHeight="1" x14ac:dyDescent="0.25">
      <c r="A182" s="28" t="s">
        <v>209</v>
      </c>
      <c r="B182" s="28" t="s">
        <v>211</v>
      </c>
      <c r="C182" s="27" t="s">
        <v>12</v>
      </c>
      <c r="D182" s="50" t="s">
        <v>208</v>
      </c>
      <c r="E182" s="50"/>
      <c r="F182" s="50"/>
      <c r="G182" s="50" t="s">
        <v>209</v>
      </c>
      <c r="H182" s="50"/>
      <c r="I182" s="50"/>
      <c r="J182" s="50"/>
      <c r="K182" s="50"/>
      <c r="L182" s="50"/>
      <c r="M182" s="66"/>
      <c r="N182" s="66"/>
      <c r="O182" s="67">
        <v>3509385</v>
      </c>
      <c r="P182" s="66">
        <f t="shared" si="2"/>
        <v>-3509385</v>
      </c>
      <c r="Q182" s="71" t="s">
        <v>210</v>
      </c>
      <c r="R182" s="29"/>
      <c r="S182" s="29"/>
      <c r="T182" s="29"/>
      <c r="U182" s="29"/>
      <c r="V182" s="29"/>
      <c r="W182" s="29"/>
      <c r="X182" s="29"/>
      <c r="Y182" s="29"/>
      <c r="Z182" s="29"/>
      <c r="AA182" s="29"/>
      <c r="AB182" s="29"/>
      <c r="AC182" s="29"/>
      <c r="AD182" s="29"/>
      <c r="AE182" s="29"/>
      <c r="AF182" s="29"/>
      <c r="AG182" s="29"/>
      <c r="AH182" s="29"/>
      <c r="AI182" s="29"/>
      <c r="AJ182" s="29"/>
      <c r="AK182" s="29"/>
    </row>
    <row r="183" spans="1:37" s="30" customFormat="1" ht="69" customHeight="1" x14ac:dyDescent="0.25">
      <c r="A183" s="28" t="s">
        <v>668</v>
      </c>
      <c r="B183" s="28" t="s">
        <v>670</v>
      </c>
      <c r="C183" s="27" t="s">
        <v>12</v>
      </c>
      <c r="D183" s="50" t="s">
        <v>667</v>
      </c>
      <c r="E183" s="50"/>
      <c r="F183" s="50"/>
      <c r="G183" s="50" t="s">
        <v>668</v>
      </c>
      <c r="H183" s="50"/>
      <c r="I183" s="50"/>
      <c r="J183" s="50"/>
      <c r="K183" s="50"/>
      <c r="L183" s="50"/>
      <c r="M183" s="66">
        <v>1556000</v>
      </c>
      <c r="N183" s="66">
        <v>652079.85</v>
      </c>
      <c r="O183" s="67"/>
      <c r="P183" s="66">
        <f t="shared" si="2"/>
        <v>1556000</v>
      </c>
      <c r="Q183" s="71" t="s">
        <v>669</v>
      </c>
      <c r="R183" s="29"/>
      <c r="S183" s="29"/>
      <c r="T183" s="29"/>
      <c r="U183" s="29"/>
      <c r="V183" s="29"/>
      <c r="W183" s="29"/>
      <c r="X183" s="29"/>
      <c r="Y183" s="29"/>
      <c r="Z183" s="29"/>
      <c r="AA183" s="29"/>
      <c r="AB183" s="29"/>
      <c r="AC183" s="29"/>
      <c r="AD183" s="29"/>
      <c r="AE183" s="29"/>
      <c r="AF183" s="29"/>
      <c r="AG183" s="29"/>
      <c r="AH183" s="29"/>
      <c r="AI183" s="29"/>
      <c r="AJ183" s="29"/>
      <c r="AK183" s="29"/>
    </row>
    <row r="184" spans="1:37" s="30" customFormat="1" ht="69" customHeight="1" x14ac:dyDescent="0.25">
      <c r="A184" s="28" t="s">
        <v>206</v>
      </c>
      <c r="B184" s="28" t="s">
        <v>205</v>
      </c>
      <c r="C184" s="27" t="s">
        <v>12</v>
      </c>
      <c r="D184" s="50" t="s">
        <v>205</v>
      </c>
      <c r="E184" s="50"/>
      <c r="F184" s="50"/>
      <c r="G184" s="50" t="s">
        <v>206</v>
      </c>
      <c r="H184" s="50"/>
      <c r="I184" s="50"/>
      <c r="J184" s="50"/>
      <c r="K184" s="50"/>
      <c r="L184" s="50"/>
      <c r="M184" s="66"/>
      <c r="N184" s="66"/>
      <c r="O184" s="67">
        <v>520000</v>
      </c>
      <c r="P184" s="66">
        <f t="shared" si="2"/>
        <v>-520000</v>
      </c>
      <c r="Q184" s="71" t="s">
        <v>207</v>
      </c>
      <c r="R184" s="29"/>
      <c r="S184" s="29"/>
      <c r="T184" s="29"/>
      <c r="U184" s="29"/>
      <c r="V184" s="29"/>
      <c r="W184" s="29"/>
      <c r="X184" s="29"/>
      <c r="Y184" s="29"/>
      <c r="Z184" s="29"/>
      <c r="AA184" s="29"/>
      <c r="AB184" s="29"/>
      <c r="AC184" s="29"/>
      <c r="AD184" s="29"/>
      <c r="AE184" s="29"/>
      <c r="AF184" s="29"/>
      <c r="AG184" s="29"/>
      <c r="AH184" s="29"/>
      <c r="AI184" s="29"/>
      <c r="AJ184" s="29"/>
      <c r="AK184" s="29"/>
    </row>
    <row r="185" spans="1:37" s="30" customFormat="1" ht="69" customHeight="1" x14ac:dyDescent="0.25">
      <c r="A185" s="28" t="s">
        <v>683</v>
      </c>
      <c r="B185" s="28" t="s">
        <v>679</v>
      </c>
      <c r="C185" s="27" t="s">
        <v>12</v>
      </c>
      <c r="D185" s="50" t="s">
        <v>679</v>
      </c>
      <c r="E185" s="50" t="s">
        <v>680</v>
      </c>
      <c r="F185" s="50" t="s">
        <v>91</v>
      </c>
      <c r="G185" s="50" t="s">
        <v>681</v>
      </c>
      <c r="H185" s="50" t="s">
        <v>132</v>
      </c>
      <c r="I185" s="50"/>
      <c r="J185" s="50"/>
      <c r="K185" s="50"/>
      <c r="L185" s="50"/>
      <c r="M185" s="66">
        <v>81968.5</v>
      </c>
      <c r="N185" s="66">
        <v>81968.490000000005</v>
      </c>
      <c r="O185" s="67">
        <v>115000</v>
      </c>
      <c r="P185" s="66">
        <f t="shared" si="2"/>
        <v>-33031.5</v>
      </c>
      <c r="Q185" s="71" t="s">
        <v>682</v>
      </c>
      <c r="R185" s="29"/>
      <c r="S185" s="29"/>
      <c r="T185" s="29"/>
      <c r="U185" s="29"/>
      <c r="V185" s="29"/>
      <c r="W185" s="29"/>
      <c r="X185" s="29"/>
      <c r="Y185" s="29"/>
      <c r="Z185" s="29"/>
      <c r="AA185" s="29"/>
      <c r="AB185" s="29"/>
      <c r="AC185" s="29"/>
      <c r="AD185" s="29"/>
      <c r="AE185" s="29"/>
      <c r="AF185" s="29"/>
      <c r="AG185" s="29"/>
      <c r="AH185" s="29"/>
      <c r="AI185" s="29"/>
      <c r="AJ185" s="29"/>
      <c r="AK185" s="29"/>
    </row>
    <row r="186" spans="1:37" s="30" customFormat="1" ht="69" customHeight="1" x14ac:dyDescent="0.25">
      <c r="A186" s="28" t="s">
        <v>428</v>
      </c>
      <c r="B186" s="28" t="s">
        <v>426</v>
      </c>
      <c r="C186" s="27" t="s">
        <v>12</v>
      </c>
      <c r="D186" s="50" t="s">
        <v>426</v>
      </c>
      <c r="E186" s="50"/>
      <c r="F186" s="50"/>
      <c r="G186" s="50" t="s">
        <v>427</v>
      </c>
      <c r="H186" s="50"/>
      <c r="I186" s="50"/>
      <c r="J186" s="50"/>
      <c r="K186" s="50" t="s">
        <v>150</v>
      </c>
      <c r="L186" s="50"/>
      <c r="M186" s="69">
        <f>SUM(M187:M189)</f>
        <v>5000</v>
      </c>
      <c r="N186" s="69">
        <f>SUM(N187:N189)</f>
        <v>5060.7700000000004</v>
      </c>
      <c r="O186" s="69">
        <f>SUM(O187:O189)</f>
        <v>23000</v>
      </c>
      <c r="P186" s="66">
        <f t="shared" si="2"/>
        <v>-18000</v>
      </c>
      <c r="Q186" s="71"/>
      <c r="R186" s="29"/>
      <c r="S186" s="29"/>
      <c r="T186" s="29"/>
      <c r="U186" s="29"/>
      <c r="V186" s="29"/>
      <c r="W186" s="29"/>
      <c r="X186" s="29"/>
      <c r="Y186" s="29"/>
      <c r="Z186" s="29"/>
      <c r="AA186" s="29"/>
      <c r="AB186" s="29"/>
      <c r="AC186" s="29"/>
      <c r="AD186" s="29"/>
      <c r="AE186" s="29"/>
      <c r="AF186" s="29"/>
      <c r="AG186" s="29"/>
      <c r="AH186" s="29"/>
      <c r="AI186" s="29"/>
      <c r="AJ186" s="29"/>
      <c r="AK186" s="29"/>
    </row>
    <row r="187" spans="1:37" s="30" customFormat="1" ht="69" customHeight="1" x14ac:dyDescent="0.25">
      <c r="A187" s="28" t="s">
        <v>428</v>
      </c>
      <c r="B187" s="28" t="s">
        <v>426</v>
      </c>
      <c r="C187" s="27" t="s">
        <v>12</v>
      </c>
      <c r="D187" s="50" t="s">
        <v>429</v>
      </c>
      <c r="E187" s="50" t="s">
        <v>430</v>
      </c>
      <c r="F187" s="50" t="s">
        <v>91</v>
      </c>
      <c r="G187" s="50" t="s">
        <v>427</v>
      </c>
      <c r="H187" s="50" t="s">
        <v>132</v>
      </c>
      <c r="I187" s="50" t="s">
        <v>432</v>
      </c>
      <c r="J187" s="50">
        <v>1</v>
      </c>
      <c r="K187" s="50">
        <v>1</v>
      </c>
      <c r="L187" s="50">
        <v>1</v>
      </c>
      <c r="M187" s="68">
        <v>3800</v>
      </c>
      <c r="N187" s="68">
        <v>3860.77</v>
      </c>
      <c r="O187" s="69">
        <v>5000</v>
      </c>
      <c r="P187" s="66">
        <f t="shared" si="2"/>
        <v>-1200</v>
      </c>
      <c r="Q187" s="71"/>
      <c r="R187" s="29"/>
      <c r="S187" s="29"/>
      <c r="T187" s="29"/>
      <c r="U187" s="29"/>
      <c r="V187" s="29"/>
      <c r="W187" s="29"/>
      <c r="X187" s="29"/>
      <c r="Y187" s="29"/>
      <c r="Z187" s="29"/>
      <c r="AA187" s="29"/>
      <c r="AB187" s="29"/>
      <c r="AC187" s="29"/>
      <c r="AD187" s="29"/>
      <c r="AE187" s="29"/>
      <c r="AF187" s="29"/>
      <c r="AG187" s="29"/>
      <c r="AH187" s="29"/>
      <c r="AI187" s="29"/>
      <c r="AJ187" s="29"/>
      <c r="AK187" s="29"/>
    </row>
    <row r="188" spans="1:37" s="30" customFormat="1" ht="69" customHeight="1" x14ac:dyDescent="0.25">
      <c r="A188" s="28" t="s">
        <v>428</v>
      </c>
      <c r="B188" s="28" t="s">
        <v>426</v>
      </c>
      <c r="C188" s="27" t="s">
        <v>12</v>
      </c>
      <c r="D188" s="50" t="s">
        <v>429</v>
      </c>
      <c r="E188" s="50" t="s">
        <v>433</v>
      </c>
      <c r="F188" s="50" t="s">
        <v>91</v>
      </c>
      <c r="G188" s="50" t="s">
        <v>427</v>
      </c>
      <c r="H188" s="50" t="s">
        <v>132</v>
      </c>
      <c r="I188" s="50" t="s">
        <v>434</v>
      </c>
      <c r="J188" s="50">
        <v>4</v>
      </c>
      <c r="K188" s="50">
        <v>4</v>
      </c>
      <c r="L188" s="50">
        <v>36</v>
      </c>
      <c r="M188" s="68">
        <v>1200</v>
      </c>
      <c r="N188" s="68">
        <v>1200</v>
      </c>
      <c r="O188" s="69">
        <v>8500</v>
      </c>
      <c r="P188" s="66">
        <f t="shared" si="2"/>
        <v>-7300</v>
      </c>
      <c r="Q188" s="71" t="s">
        <v>435</v>
      </c>
      <c r="R188" s="29"/>
      <c r="S188" s="29"/>
      <c r="T188" s="29"/>
      <c r="U188" s="29"/>
      <c r="V188" s="29"/>
      <c r="W188" s="29"/>
      <c r="X188" s="29"/>
      <c r="Y188" s="29"/>
      <c r="Z188" s="29"/>
      <c r="AA188" s="29"/>
      <c r="AB188" s="29"/>
      <c r="AC188" s="29"/>
      <c r="AD188" s="29"/>
      <c r="AE188" s="29"/>
      <c r="AF188" s="29"/>
      <c r="AG188" s="29"/>
      <c r="AH188" s="29"/>
      <c r="AI188" s="29"/>
      <c r="AJ188" s="29"/>
      <c r="AK188" s="29"/>
    </row>
    <row r="189" spans="1:37" s="30" customFormat="1" ht="69" customHeight="1" x14ac:dyDescent="0.25">
      <c r="A189" s="28" t="s">
        <v>428</v>
      </c>
      <c r="B189" s="28" t="s">
        <v>426</v>
      </c>
      <c r="C189" s="27" t="s">
        <v>12</v>
      </c>
      <c r="D189" s="50" t="s">
        <v>429</v>
      </c>
      <c r="E189" s="50" t="s">
        <v>436</v>
      </c>
      <c r="F189" s="50" t="s">
        <v>91</v>
      </c>
      <c r="G189" s="50" t="s">
        <v>427</v>
      </c>
      <c r="H189" s="50" t="s">
        <v>132</v>
      </c>
      <c r="I189" s="50" t="s">
        <v>437</v>
      </c>
      <c r="J189" s="50">
        <v>0</v>
      </c>
      <c r="K189" s="50">
        <v>0</v>
      </c>
      <c r="L189" s="50">
        <v>4</v>
      </c>
      <c r="M189" s="68">
        <v>0</v>
      </c>
      <c r="N189" s="68">
        <v>0</v>
      </c>
      <c r="O189" s="69">
        <v>9500</v>
      </c>
      <c r="P189" s="66">
        <f t="shared" si="2"/>
        <v>-9500</v>
      </c>
      <c r="Q189" s="71" t="s">
        <v>438</v>
      </c>
      <c r="R189" s="29"/>
      <c r="S189" s="29"/>
      <c r="T189" s="29"/>
      <c r="U189" s="29"/>
      <c r="V189" s="29"/>
      <c r="W189" s="29"/>
      <c r="X189" s="29"/>
      <c r="Y189" s="29"/>
      <c r="Z189" s="29"/>
      <c r="AA189" s="29"/>
      <c r="AB189" s="29"/>
      <c r="AC189" s="29"/>
      <c r="AD189" s="29"/>
      <c r="AE189" s="29"/>
      <c r="AF189" s="29"/>
      <c r="AG189" s="29"/>
      <c r="AH189" s="29"/>
      <c r="AI189" s="29"/>
      <c r="AJ189" s="29"/>
      <c r="AK189" s="29"/>
    </row>
    <row r="190" spans="1:37" s="30" customFormat="1" ht="69" customHeight="1" x14ac:dyDescent="0.25">
      <c r="A190" s="28" t="s">
        <v>612</v>
      </c>
      <c r="B190" s="28" t="s">
        <v>608</v>
      </c>
      <c r="C190" s="27" t="s">
        <v>12</v>
      </c>
      <c r="D190" s="50" t="s">
        <v>608</v>
      </c>
      <c r="E190" s="50" t="s">
        <v>609</v>
      </c>
      <c r="F190" s="50" t="s">
        <v>91</v>
      </c>
      <c r="G190" s="50" t="s">
        <v>610</v>
      </c>
      <c r="H190" s="50" t="s">
        <v>132</v>
      </c>
      <c r="I190" s="50"/>
      <c r="J190" s="50"/>
      <c r="K190" s="50"/>
      <c r="L190" s="50"/>
      <c r="M190" s="66">
        <v>164166.35999999999</v>
      </c>
      <c r="N190" s="66">
        <v>147238.79999999999</v>
      </c>
      <c r="O190" s="67">
        <v>155000</v>
      </c>
      <c r="P190" s="66">
        <f t="shared" si="2"/>
        <v>9166.359999999986</v>
      </c>
      <c r="Q190" s="71" t="s">
        <v>611</v>
      </c>
      <c r="R190" s="29"/>
      <c r="S190" s="29"/>
      <c r="T190" s="29"/>
      <c r="U190" s="29"/>
      <c r="V190" s="29"/>
      <c r="W190" s="29"/>
      <c r="X190" s="29"/>
      <c r="Y190" s="29"/>
      <c r="Z190" s="29"/>
      <c r="AA190" s="29"/>
      <c r="AB190" s="29"/>
      <c r="AC190" s="29"/>
      <c r="AD190" s="29"/>
      <c r="AE190" s="29"/>
      <c r="AF190" s="29"/>
      <c r="AG190" s="29"/>
      <c r="AH190" s="29"/>
      <c r="AI190" s="29"/>
      <c r="AJ190" s="29"/>
      <c r="AK190" s="29"/>
    </row>
    <row r="191" spans="1:37" s="30" customFormat="1" ht="69" customHeight="1" x14ac:dyDescent="0.25">
      <c r="A191" s="28" t="s">
        <v>607</v>
      </c>
      <c r="B191" s="28" t="s">
        <v>604</v>
      </c>
      <c r="C191" s="27" t="s">
        <v>12</v>
      </c>
      <c r="D191" s="50" t="s">
        <v>604</v>
      </c>
      <c r="E191" s="50"/>
      <c r="F191" s="50" t="s">
        <v>91</v>
      </c>
      <c r="G191" s="50" t="s">
        <v>605</v>
      </c>
      <c r="H191" s="50" t="s">
        <v>132</v>
      </c>
      <c r="I191" s="50"/>
      <c r="J191" s="50"/>
      <c r="K191" s="50"/>
      <c r="L191" s="50"/>
      <c r="M191" s="66">
        <v>3392329.36</v>
      </c>
      <c r="N191" s="66">
        <v>3308216.11</v>
      </c>
      <c r="O191" s="67">
        <v>3490968.81</v>
      </c>
      <c r="P191" s="66">
        <f t="shared" si="2"/>
        <v>-98639.450000000186</v>
      </c>
      <c r="Q191" s="71" t="s">
        <v>606</v>
      </c>
      <c r="R191" s="29"/>
      <c r="S191" s="29"/>
      <c r="T191" s="29"/>
      <c r="U191" s="29"/>
      <c r="V191" s="29"/>
      <c r="W191" s="29"/>
      <c r="X191" s="29"/>
      <c r="Y191" s="29"/>
      <c r="Z191" s="29"/>
      <c r="AA191" s="29"/>
      <c r="AB191" s="29"/>
      <c r="AC191" s="29"/>
      <c r="AD191" s="29"/>
      <c r="AE191" s="29"/>
      <c r="AF191" s="29"/>
      <c r="AG191" s="29"/>
      <c r="AH191" s="29"/>
      <c r="AI191" s="29"/>
      <c r="AJ191" s="29"/>
      <c r="AK191" s="29"/>
    </row>
    <row r="192" spans="1:37" s="30" customFormat="1" ht="69" customHeight="1" x14ac:dyDescent="0.25">
      <c r="A192" s="28" t="s">
        <v>445</v>
      </c>
      <c r="B192" s="28" t="s">
        <v>446</v>
      </c>
      <c r="C192" s="27" t="s">
        <v>12</v>
      </c>
      <c r="D192" s="50" t="s">
        <v>439</v>
      </c>
      <c r="E192" s="50" t="s">
        <v>440</v>
      </c>
      <c r="F192" s="50" t="s">
        <v>91</v>
      </c>
      <c r="G192" s="50" t="s">
        <v>441</v>
      </c>
      <c r="H192" s="50" t="s">
        <v>132</v>
      </c>
      <c r="I192" s="50" t="s">
        <v>442</v>
      </c>
      <c r="J192" s="50" t="s">
        <v>443</v>
      </c>
      <c r="K192" s="54">
        <v>3.2000000000000001E-2</v>
      </c>
      <c r="L192" s="50" t="s">
        <v>443</v>
      </c>
      <c r="M192" s="68">
        <v>5000</v>
      </c>
      <c r="N192" s="68">
        <v>5195.97</v>
      </c>
      <c r="O192" s="67">
        <v>10000</v>
      </c>
      <c r="P192" s="66">
        <f t="shared" si="2"/>
        <v>-5000</v>
      </c>
      <c r="Q192" s="71" t="s">
        <v>444</v>
      </c>
      <c r="R192" s="29"/>
      <c r="S192" s="29"/>
      <c r="T192" s="29"/>
      <c r="U192" s="29"/>
      <c r="V192" s="29"/>
      <c r="W192" s="29"/>
      <c r="X192" s="29"/>
      <c r="Y192" s="29"/>
      <c r="Z192" s="29"/>
      <c r="AA192" s="29"/>
      <c r="AB192" s="29"/>
      <c r="AC192" s="29"/>
      <c r="AD192" s="29"/>
      <c r="AE192" s="29"/>
      <c r="AF192" s="29"/>
      <c r="AG192" s="29"/>
      <c r="AH192" s="29"/>
      <c r="AI192" s="29"/>
      <c r="AJ192" s="29"/>
      <c r="AK192" s="29"/>
    </row>
    <row r="193" spans="1:37" s="30" customFormat="1" ht="69" customHeight="1" x14ac:dyDescent="0.25">
      <c r="A193" s="28" t="s">
        <v>445</v>
      </c>
      <c r="B193" s="28" t="s">
        <v>446</v>
      </c>
      <c r="C193" s="27" t="s">
        <v>12</v>
      </c>
      <c r="D193" s="50" t="s">
        <v>446</v>
      </c>
      <c r="E193" s="50"/>
      <c r="F193" s="50"/>
      <c r="G193" s="50" t="s">
        <v>447</v>
      </c>
      <c r="H193" s="50"/>
      <c r="I193" s="50"/>
      <c r="J193" s="50"/>
      <c r="K193" s="50" t="s">
        <v>150</v>
      </c>
      <c r="L193" s="50"/>
      <c r="M193" s="69">
        <f>SUM(M194:M197)</f>
        <v>5000</v>
      </c>
      <c r="N193" s="69">
        <f>SUM(N194:N197)</f>
        <v>1066.98</v>
      </c>
      <c r="O193" s="69">
        <f>SUM(O194:O197)</f>
        <v>805000</v>
      </c>
      <c r="P193" s="66">
        <f t="shared" si="2"/>
        <v>-800000</v>
      </c>
      <c r="Q193" s="71"/>
      <c r="R193" s="29"/>
      <c r="S193" s="29"/>
      <c r="T193" s="29"/>
      <c r="U193" s="29"/>
      <c r="V193" s="29"/>
      <c r="W193" s="29"/>
      <c r="X193" s="29"/>
      <c r="Y193" s="29"/>
      <c r="Z193" s="29"/>
      <c r="AA193" s="29"/>
      <c r="AB193" s="29"/>
      <c r="AC193" s="29"/>
      <c r="AD193" s="29"/>
      <c r="AE193" s="29"/>
      <c r="AF193" s="29"/>
      <c r="AG193" s="29"/>
      <c r="AH193" s="29"/>
      <c r="AI193" s="29"/>
      <c r="AJ193" s="29"/>
      <c r="AK193" s="29"/>
    </row>
    <row r="194" spans="1:37" s="30" customFormat="1" ht="69" customHeight="1" x14ac:dyDescent="0.25">
      <c r="A194" s="28" t="s">
        <v>445</v>
      </c>
      <c r="B194" s="28" t="s">
        <v>446</v>
      </c>
      <c r="C194" s="27" t="s">
        <v>12</v>
      </c>
      <c r="D194" s="50" t="s">
        <v>448</v>
      </c>
      <c r="E194" s="50" t="s">
        <v>449</v>
      </c>
      <c r="F194" s="50" t="s">
        <v>91</v>
      </c>
      <c r="G194" s="50" t="s">
        <v>447</v>
      </c>
      <c r="H194" s="50" t="s">
        <v>132</v>
      </c>
      <c r="I194" s="50" t="s">
        <v>432</v>
      </c>
      <c r="J194" s="50">
        <v>1</v>
      </c>
      <c r="K194" s="50">
        <v>1</v>
      </c>
      <c r="L194" s="50">
        <v>1</v>
      </c>
      <c r="M194" s="68">
        <v>1800</v>
      </c>
      <c r="N194" s="68">
        <v>0</v>
      </c>
      <c r="O194" s="67">
        <v>2000</v>
      </c>
      <c r="P194" s="66">
        <f t="shared" si="2"/>
        <v>-200</v>
      </c>
      <c r="Q194" s="71" t="s">
        <v>450</v>
      </c>
      <c r="R194" s="29"/>
      <c r="S194" s="29"/>
      <c r="T194" s="29"/>
      <c r="U194" s="29"/>
      <c r="V194" s="29"/>
      <c r="W194" s="29"/>
      <c r="X194" s="29"/>
      <c r="Y194" s="29"/>
      <c r="Z194" s="29"/>
      <c r="AA194" s="29"/>
      <c r="AB194" s="29"/>
      <c r="AC194" s="29"/>
      <c r="AD194" s="29"/>
      <c r="AE194" s="29"/>
      <c r="AF194" s="29"/>
      <c r="AG194" s="29"/>
      <c r="AH194" s="29"/>
      <c r="AI194" s="29"/>
      <c r="AJ194" s="29"/>
      <c r="AK194" s="29"/>
    </row>
    <row r="195" spans="1:37" s="30" customFormat="1" ht="69" customHeight="1" x14ac:dyDescent="0.25">
      <c r="A195" s="28" t="s">
        <v>445</v>
      </c>
      <c r="B195" s="28" t="s">
        <v>446</v>
      </c>
      <c r="C195" s="27" t="s">
        <v>12</v>
      </c>
      <c r="D195" s="50" t="s">
        <v>448</v>
      </c>
      <c r="E195" s="50" t="s">
        <v>451</v>
      </c>
      <c r="F195" s="50" t="s">
        <v>91</v>
      </c>
      <c r="G195" s="50" t="s">
        <v>447</v>
      </c>
      <c r="H195" s="50" t="s">
        <v>132</v>
      </c>
      <c r="I195" s="50" t="s">
        <v>432</v>
      </c>
      <c r="J195" s="50">
        <v>1</v>
      </c>
      <c r="K195" s="50">
        <v>1</v>
      </c>
      <c r="L195" s="50">
        <v>1</v>
      </c>
      <c r="M195" s="68">
        <v>1600</v>
      </c>
      <c r="N195" s="68">
        <v>1066.98</v>
      </c>
      <c r="O195" s="67">
        <v>2000</v>
      </c>
      <c r="P195" s="66">
        <f t="shared" ref="P195:P258" si="3">M195-O195</f>
        <v>-400</v>
      </c>
      <c r="Q195" s="71" t="s">
        <v>452</v>
      </c>
      <c r="R195" s="29"/>
      <c r="S195" s="29"/>
      <c r="T195" s="29"/>
      <c r="U195" s="29"/>
      <c r="V195" s="29"/>
      <c r="W195" s="29"/>
      <c r="X195" s="29"/>
      <c r="Y195" s="29"/>
      <c r="Z195" s="29"/>
      <c r="AA195" s="29"/>
      <c r="AB195" s="29"/>
      <c r="AC195" s="29"/>
      <c r="AD195" s="29"/>
      <c r="AE195" s="29"/>
      <c r="AF195" s="29"/>
      <c r="AG195" s="29"/>
      <c r="AH195" s="29"/>
      <c r="AI195" s="29"/>
      <c r="AJ195" s="29"/>
      <c r="AK195" s="29"/>
    </row>
    <row r="196" spans="1:37" s="30" customFormat="1" ht="69" customHeight="1" x14ac:dyDescent="0.25">
      <c r="A196" s="28" t="s">
        <v>445</v>
      </c>
      <c r="B196" s="28" t="s">
        <v>446</v>
      </c>
      <c r="C196" s="27" t="s">
        <v>12</v>
      </c>
      <c r="D196" s="50" t="s">
        <v>448</v>
      </c>
      <c r="E196" s="50" t="s">
        <v>453</v>
      </c>
      <c r="F196" s="50" t="s">
        <v>91</v>
      </c>
      <c r="G196" s="50" t="s">
        <v>447</v>
      </c>
      <c r="H196" s="50" t="s">
        <v>132</v>
      </c>
      <c r="I196" s="50" t="s">
        <v>432</v>
      </c>
      <c r="J196" s="50">
        <v>1</v>
      </c>
      <c r="K196" s="50">
        <v>1</v>
      </c>
      <c r="L196" s="50">
        <v>1</v>
      </c>
      <c r="M196" s="68">
        <v>1600</v>
      </c>
      <c r="N196" s="68">
        <v>0</v>
      </c>
      <c r="O196" s="67">
        <v>1000</v>
      </c>
      <c r="P196" s="66">
        <f t="shared" si="3"/>
        <v>600</v>
      </c>
      <c r="Q196" s="71" t="s">
        <v>454</v>
      </c>
      <c r="R196" s="29"/>
      <c r="S196" s="29"/>
      <c r="T196" s="29"/>
      <c r="U196" s="29"/>
      <c r="V196" s="29"/>
      <c r="W196" s="29"/>
      <c r="X196" s="29"/>
      <c r="Y196" s="29"/>
      <c r="Z196" s="29"/>
      <c r="AA196" s="29"/>
      <c r="AB196" s="29"/>
      <c r="AC196" s="29"/>
      <c r="AD196" s="29"/>
      <c r="AE196" s="29"/>
      <c r="AF196" s="29"/>
      <c r="AG196" s="29"/>
      <c r="AH196" s="29"/>
      <c r="AI196" s="29"/>
      <c r="AJ196" s="29"/>
      <c r="AK196" s="29"/>
    </row>
    <row r="197" spans="1:37" s="30" customFormat="1" ht="69" customHeight="1" x14ac:dyDescent="0.25">
      <c r="A197" s="28" t="s">
        <v>227</v>
      </c>
      <c r="B197" s="28" t="s">
        <v>226</v>
      </c>
      <c r="C197" s="27" t="s">
        <v>12</v>
      </c>
      <c r="D197" s="50" t="s">
        <v>226</v>
      </c>
      <c r="E197" s="50"/>
      <c r="F197" s="50"/>
      <c r="G197" s="50" t="s">
        <v>227</v>
      </c>
      <c r="H197" s="50"/>
      <c r="I197" s="50"/>
      <c r="J197" s="50"/>
      <c r="K197" s="50"/>
      <c r="L197" s="50"/>
      <c r="M197" s="66"/>
      <c r="N197" s="66"/>
      <c r="O197" s="67">
        <v>800000</v>
      </c>
      <c r="P197" s="66">
        <f t="shared" si="3"/>
        <v>-800000</v>
      </c>
      <c r="Q197" s="71" t="s">
        <v>228</v>
      </c>
      <c r="R197" s="29"/>
      <c r="S197" s="29"/>
      <c r="T197" s="29"/>
      <c r="U197" s="29"/>
      <c r="V197" s="29"/>
      <c r="W197" s="29"/>
      <c r="X197" s="29"/>
      <c r="Y197" s="29"/>
      <c r="Z197" s="29"/>
      <c r="AA197" s="29"/>
      <c r="AB197" s="29"/>
      <c r="AC197" s="29"/>
      <c r="AD197" s="29"/>
      <c r="AE197" s="29"/>
      <c r="AF197" s="29"/>
      <c r="AG197" s="29"/>
      <c r="AH197" s="29"/>
      <c r="AI197" s="29"/>
      <c r="AJ197" s="29"/>
      <c r="AK197" s="29"/>
    </row>
    <row r="198" spans="1:37" s="30" customFormat="1" ht="69" customHeight="1" x14ac:dyDescent="0.25">
      <c r="A198" s="37" t="s">
        <v>165</v>
      </c>
      <c r="B198" s="28" t="s">
        <v>164</v>
      </c>
      <c r="C198" s="27" t="s">
        <v>12</v>
      </c>
      <c r="D198" s="50" t="s">
        <v>164</v>
      </c>
      <c r="E198" s="50"/>
      <c r="F198" s="50"/>
      <c r="G198" s="50" t="s">
        <v>165</v>
      </c>
      <c r="H198" s="50"/>
      <c r="I198" s="50"/>
      <c r="J198" s="50"/>
      <c r="K198" s="50"/>
      <c r="L198" s="50"/>
      <c r="M198" s="66">
        <v>20000</v>
      </c>
      <c r="N198" s="66">
        <v>0</v>
      </c>
      <c r="O198" s="67">
        <v>20000</v>
      </c>
      <c r="P198" s="66">
        <f t="shared" si="3"/>
        <v>0</v>
      </c>
      <c r="Q198" s="71"/>
      <c r="R198" s="29"/>
      <c r="S198" s="29"/>
      <c r="T198" s="29"/>
      <c r="U198" s="29"/>
      <c r="V198" s="29"/>
      <c r="W198" s="29"/>
      <c r="X198" s="29"/>
      <c r="Y198" s="29"/>
      <c r="Z198" s="29"/>
      <c r="AA198" s="29"/>
      <c r="AB198" s="29"/>
      <c r="AC198" s="29"/>
      <c r="AD198" s="29"/>
      <c r="AE198" s="29"/>
      <c r="AF198" s="29"/>
      <c r="AG198" s="29"/>
      <c r="AH198" s="29"/>
      <c r="AI198" s="29"/>
      <c r="AJ198" s="29"/>
      <c r="AK198" s="29"/>
    </row>
    <row r="199" spans="1:37" s="30" customFormat="1" ht="69" customHeight="1" x14ac:dyDescent="0.25">
      <c r="A199" s="28" t="s">
        <v>520</v>
      </c>
      <c r="B199" s="28" t="s">
        <v>518</v>
      </c>
      <c r="C199" s="27" t="s">
        <v>12</v>
      </c>
      <c r="D199" s="50"/>
      <c r="E199" s="50" t="s">
        <v>518</v>
      </c>
      <c r="F199" s="50"/>
      <c r="G199" s="50" t="s">
        <v>519</v>
      </c>
      <c r="H199" s="50"/>
      <c r="I199" s="50"/>
      <c r="J199" s="50"/>
      <c r="K199" s="54"/>
      <c r="L199" s="50"/>
      <c r="M199" s="69">
        <f>SUM(M200:M202)</f>
        <v>0</v>
      </c>
      <c r="N199" s="69">
        <f>SUM(N200:N202)</f>
        <v>0</v>
      </c>
      <c r="O199" s="69">
        <f>SUM(O200:O202)</f>
        <v>48620</v>
      </c>
      <c r="P199" s="66">
        <f t="shared" si="3"/>
        <v>-48620</v>
      </c>
      <c r="Q199" s="71"/>
      <c r="R199" s="29"/>
      <c r="S199" s="29"/>
      <c r="T199" s="29"/>
      <c r="U199" s="29"/>
      <c r="V199" s="29"/>
      <c r="W199" s="29"/>
      <c r="X199" s="29"/>
      <c r="Y199" s="29"/>
      <c r="Z199" s="29"/>
      <c r="AA199" s="29"/>
      <c r="AB199" s="29"/>
      <c r="AC199" s="29"/>
      <c r="AD199" s="29"/>
      <c r="AE199" s="29"/>
      <c r="AF199" s="29"/>
      <c r="AG199" s="29"/>
      <c r="AH199" s="29"/>
      <c r="AI199" s="29"/>
      <c r="AJ199" s="29"/>
      <c r="AK199" s="29"/>
    </row>
    <row r="200" spans="1:37" s="30" customFormat="1" ht="69" customHeight="1" x14ac:dyDescent="0.25">
      <c r="A200" s="28" t="s">
        <v>520</v>
      </c>
      <c r="B200" s="28" t="s">
        <v>518</v>
      </c>
      <c r="C200" s="27" t="s">
        <v>12</v>
      </c>
      <c r="D200" s="50" t="s">
        <v>518</v>
      </c>
      <c r="E200" s="50" t="s">
        <v>521</v>
      </c>
      <c r="F200" s="50" t="s">
        <v>91</v>
      </c>
      <c r="G200" s="50" t="s">
        <v>519</v>
      </c>
      <c r="H200" s="50" t="s">
        <v>132</v>
      </c>
      <c r="I200" s="50" t="s">
        <v>522</v>
      </c>
      <c r="J200" s="50">
        <v>1</v>
      </c>
      <c r="K200" s="50">
        <v>1</v>
      </c>
      <c r="L200" s="50">
        <v>1</v>
      </c>
      <c r="M200" s="69">
        <v>0</v>
      </c>
      <c r="N200" s="66">
        <v>0</v>
      </c>
      <c r="O200" s="67">
        <v>10000</v>
      </c>
      <c r="P200" s="66">
        <f t="shared" si="3"/>
        <v>-10000</v>
      </c>
      <c r="Q200" s="71" t="s">
        <v>523</v>
      </c>
      <c r="R200" s="29"/>
      <c r="S200" s="29"/>
      <c r="T200" s="29"/>
      <c r="U200" s="29"/>
      <c r="V200" s="29"/>
      <c r="W200" s="29"/>
      <c r="X200" s="29"/>
      <c r="Y200" s="29"/>
      <c r="Z200" s="29"/>
      <c r="AA200" s="29"/>
      <c r="AB200" s="29"/>
      <c r="AC200" s="29"/>
      <c r="AD200" s="29"/>
      <c r="AE200" s="29"/>
      <c r="AF200" s="29"/>
      <c r="AG200" s="29"/>
      <c r="AH200" s="29"/>
      <c r="AI200" s="29"/>
      <c r="AJ200" s="29"/>
      <c r="AK200" s="29"/>
    </row>
    <row r="201" spans="1:37" s="30" customFormat="1" ht="69" customHeight="1" x14ac:dyDescent="0.25">
      <c r="A201" s="28" t="s">
        <v>520</v>
      </c>
      <c r="B201" s="28" t="s">
        <v>518</v>
      </c>
      <c r="C201" s="27" t="s">
        <v>12</v>
      </c>
      <c r="D201" s="50" t="s">
        <v>518</v>
      </c>
      <c r="E201" s="50" t="s">
        <v>510</v>
      </c>
      <c r="F201" s="50" t="s">
        <v>91</v>
      </c>
      <c r="G201" s="50" t="s">
        <v>519</v>
      </c>
      <c r="H201" s="50" t="s">
        <v>132</v>
      </c>
      <c r="I201" s="50" t="s">
        <v>511</v>
      </c>
      <c r="J201" s="50">
        <v>0</v>
      </c>
      <c r="K201" s="50">
        <v>0</v>
      </c>
      <c r="L201" s="50">
        <v>2</v>
      </c>
      <c r="M201" s="69">
        <v>0</v>
      </c>
      <c r="N201" s="66">
        <v>0</v>
      </c>
      <c r="O201" s="67">
        <v>6120</v>
      </c>
      <c r="P201" s="66">
        <f t="shared" si="3"/>
        <v>-6120</v>
      </c>
      <c r="Q201" s="71" t="s">
        <v>512</v>
      </c>
      <c r="R201" s="29"/>
      <c r="S201" s="29"/>
      <c r="T201" s="29"/>
      <c r="U201" s="29"/>
      <c r="V201" s="29"/>
      <c r="W201" s="29"/>
      <c r="X201" s="29"/>
      <c r="Y201" s="29"/>
      <c r="Z201" s="29"/>
      <c r="AA201" s="29"/>
      <c r="AB201" s="29"/>
      <c r="AC201" s="29"/>
      <c r="AD201" s="29"/>
      <c r="AE201" s="29"/>
      <c r="AF201" s="29"/>
      <c r="AG201" s="29"/>
      <c r="AH201" s="29"/>
      <c r="AI201" s="29"/>
      <c r="AJ201" s="29"/>
      <c r="AK201" s="29"/>
    </row>
    <row r="202" spans="1:37" s="30" customFormat="1" ht="69" customHeight="1" x14ac:dyDescent="0.25">
      <c r="A202" s="28" t="s">
        <v>520</v>
      </c>
      <c r="B202" s="28" t="s">
        <v>518</v>
      </c>
      <c r="C202" s="27" t="s">
        <v>12</v>
      </c>
      <c r="D202" s="50" t="s">
        <v>518</v>
      </c>
      <c r="E202" s="50" t="s">
        <v>513</v>
      </c>
      <c r="F202" s="50" t="s">
        <v>91</v>
      </c>
      <c r="G202" s="50" t="s">
        <v>519</v>
      </c>
      <c r="H202" s="50" t="s">
        <v>132</v>
      </c>
      <c r="I202" s="50" t="s">
        <v>511</v>
      </c>
      <c r="J202" s="50">
        <v>2</v>
      </c>
      <c r="K202" s="50">
        <v>1</v>
      </c>
      <c r="L202" s="50">
        <v>2</v>
      </c>
      <c r="M202" s="69">
        <v>0</v>
      </c>
      <c r="N202" s="66">
        <v>0</v>
      </c>
      <c r="O202" s="67">
        <v>32500</v>
      </c>
      <c r="P202" s="66">
        <f t="shared" si="3"/>
        <v>-32500</v>
      </c>
      <c r="Q202" s="71" t="s">
        <v>524</v>
      </c>
      <c r="R202" s="29"/>
      <c r="S202" s="29"/>
      <c r="T202" s="29"/>
      <c r="U202" s="29"/>
      <c r="V202" s="29"/>
      <c r="W202" s="29"/>
      <c r="X202" s="29"/>
      <c r="Y202" s="29"/>
      <c r="Z202" s="29"/>
      <c r="AA202" s="29"/>
      <c r="AB202" s="29"/>
      <c r="AC202" s="29"/>
      <c r="AD202" s="29"/>
      <c r="AE202" s="29"/>
      <c r="AF202" s="29"/>
      <c r="AG202" s="29"/>
      <c r="AH202" s="29"/>
      <c r="AI202" s="29"/>
      <c r="AJ202" s="29"/>
      <c r="AK202" s="29"/>
    </row>
    <row r="203" spans="1:37" s="30" customFormat="1" ht="69" customHeight="1" x14ac:dyDescent="0.25">
      <c r="A203" s="28" t="s">
        <v>213</v>
      </c>
      <c r="B203" s="28" t="s">
        <v>212</v>
      </c>
      <c r="C203" s="27" t="s">
        <v>12</v>
      </c>
      <c r="D203" s="50" t="s">
        <v>212</v>
      </c>
      <c r="E203" s="50"/>
      <c r="F203" s="50"/>
      <c r="G203" s="50" t="s">
        <v>213</v>
      </c>
      <c r="H203" s="50"/>
      <c r="I203" s="50"/>
      <c r="J203" s="50"/>
      <c r="K203" s="50"/>
      <c r="L203" s="50"/>
      <c r="M203" s="66"/>
      <c r="N203" s="66"/>
      <c r="O203" s="67"/>
      <c r="P203" s="66">
        <f t="shared" si="3"/>
        <v>0</v>
      </c>
      <c r="Q203" s="71" t="s">
        <v>214</v>
      </c>
      <c r="R203" s="29"/>
      <c r="S203" s="29"/>
      <c r="T203" s="29"/>
      <c r="U203" s="29"/>
      <c r="V203" s="29"/>
      <c r="W203" s="29"/>
      <c r="X203" s="29"/>
      <c r="Y203" s="29"/>
      <c r="Z203" s="29"/>
      <c r="AA203" s="29"/>
      <c r="AB203" s="29"/>
      <c r="AC203" s="29"/>
      <c r="AD203" s="29"/>
      <c r="AE203" s="29"/>
      <c r="AF203" s="29"/>
      <c r="AG203" s="29"/>
      <c r="AH203" s="29"/>
      <c r="AI203" s="29"/>
      <c r="AJ203" s="29"/>
      <c r="AK203" s="29"/>
    </row>
    <row r="204" spans="1:37" s="30" customFormat="1" ht="69" customHeight="1" x14ac:dyDescent="0.25">
      <c r="A204" s="28" t="s">
        <v>219</v>
      </c>
      <c r="B204" s="28" t="s">
        <v>221</v>
      </c>
      <c r="C204" s="27" t="s">
        <v>12</v>
      </c>
      <c r="D204" s="50" t="s">
        <v>218</v>
      </c>
      <c r="E204" s="50"/>
      <c r="F204" s="50"/>
      <c r="G204" s="50" t="s">
        <v>219</v>
      </c>
      <c r="H204" s="50"/>
      <c r="I204" s="50"/>
      <c r="J204" s="50"/>
      <c r="K204" s="50"/>
      <c r="L204" s="50"/>
      <c r="M204" s="66"/>
      <c r="N204" s="66"/>
      <c r="O204" s="67">
        <v>4300000</v>
      </c>
      <c r="P204" s="66">
        <f t="shared" si="3"/>
        <v>-4300000</v>
      </c>
      <c r="Q204" s="71" t="s">
        <v>220</v>
      </c>
      <c r="R204" s="29"/>
      <c r="S204" s="29"/>
      <c r="T204" s="29"/>
      <c r="U204" s="29"/>
      <c r="V204" s="29"/>
      <c r="W204" s="29"/>
      <c r="X204" s="29"/>
      <c r="Y204" s="29"/>
      <c r="Z204" s="29"/>
      <c r="AA204" s="29"/>
      <c r="AB204" s="29"/>
      <c r="AC204" s="29"/>
      <c r="AD204" s="29"/>
      <c r="AE204" s="29"/>
      <c r="AF204" s="29"/>
      <c r="AG204" s="29"/>
      <c r="AH204" s="29"/>
      <c r="AI204" s="29"/>
      <c r="AJ204" s="29"/>
      <c r="AK204" s="29"/>
    </row>
    <row r="205" spans="1:37" s="30" customFormat="1" ht="69" customHeight="1" x14ac:dyDescent="0.25">
      <c r="A205" s="28" t="s">
        <v>219</v>
      </c>
      <c r="B205" s="28" t="s">
        <v>221</v>
      </c>
      <c r="C205" s="27" t="s">
        <v>12</v>
      </c>
      <c r="D205" s="50" t="s">
        <v>222</v>
      </c>
      <c r="E205" s="50"/>
      <c r="F205" s="50"/>
      <c r="G205" s="50" t="s">
        <v>219</v>
      </c>
      <c r="H205" s="50"/>
      <c r="I205" s="50"/>
      <c r="J205" s="50"/>
      <c r="K205" s="50"/>
      <c r="L205" s="50"/>
      <c r="M205" s="66"/>
      <c r="N205" s="66"/>
      <c r="O205" s="67"/>
      <c r="P205" s="66">
        <f t="shared" si="3"/>
        <v>0</v>
      </c>
      <c r="Q205" s="71" t="s">
        <v>223</v>
      </c>
      <c r="R205" s="29"/>
      <c r="S205" s="29"/>
      <c r="T205" s="29"/>
      <c r="U205" s="29"/>
      <c r="V205" s="29"/>
      <c r="W205" s="29"/>
      <c r="X205" s="29"/>
      <c r="Y205" s="29"/>
      <c r="Z205" s="29"/>
      <c r="AA205" s="29"/>
      <c r="AB205" s="29"/>
      <c r="AC205" s="29"/>
      <c r="AD205" s="29"/>
      <c r="AE205" s="29"/>
      <c r="AF205" s="29"/>
      <c r="AG205" s="29"/>
      <c r="AH205" s="29"/>
      <c r="AI205" s="29"/>
      <c r="AJ205" s="29"/>
      <c r="AK205" s="29"/>
    </row>
    <row r="206" spans="1:37" s="30" customFormat="1" ht="69" customHeight="1" x14ac:dyDescent="0.25">
      <c r="A206" s="28" t="s">
        <v>225</v>
      </c>
      <c r="B206" s="28" t="s">
        <v>224</v>
      </c>
      <c r="C206" s="27" t="s">
        <v>12</v>
      </c>
      <c r="D206" s="50" t="s">
        <v>224</v>
      </c>
      <c r="E206" s="50"/>
      <c r="F206" s="50"/>
      <c r="G206" s="50" t="s">
        <v>225</v>
      </c>
      <c r="H206" s="50"/>
      <c r="I206" s="50"/>
      <c r="J206" s="50"/>
      <c r="K206" s="50"/>
      <c r="L206" s="50"/>
      <c r="M206" s="66">
        <v>3730430</v>
      </c>
      <c r="N206" s="66">
        <v>3730430</v>
      </c>
      <c r="O206" s="67"/>
      <c r="P206" s="66">
        <f t="shared" si="3"/>
        <v>3730430</v>
      </c>
      <c r="Q206" s="71"/>
      <c r="R206" s="29"/>
      <c r="S206" s="29"/>
      <c r="T206" s="29"/>
      <c r="U206" s="29"/>
      <c r="V206" s="29"/>
      <c r="W206" s="29"/>
      <c r="X206" s="29"/>
      <c r="Y206" s="29"/>
      <c r="Z206" s="29"/>
      <c r="AA206" s="29"/>
      <c r="AB206" s="29"/>
      <c r="AC206" s="29"/>
      <c r="AD206" s="29"/>
      <c r="AE206" s="29"/>
      <c r="AF206" s="29"/>
      <c r="AG206" s="29"/>
      <c r="AH206" s="29"/>
      <c r="AI206" s="29"/>
      <c r="AJ206" s="29"/>
      <c r="AK206" s="29"/>
    </row>
    <row r="207" spans="1:37" s="30" customFormat="1" ht="69" customHeight="1" x14ac:dyDescent="0.25">
      <c r="A207" s="28" t="s">
        <v>672</v>
      </c>
      <c r="B207" s="28" t="s">
        <v>674</v>
      </c>
      <c r="C207" s="27" t="s">
        <v>12</v>
      </c>
      <c r="D207" s="50" t="s">
        <v>671</v>
      </c>
      <c r="E207" s="50"/>
      <c r="F207" s="50"/>
      <c r="G207" s="50" t="s">
        <v>672</v>
      </c>
      <c r="H207" s="50"/>
      <c r="I207" s="50"/>
      <c r="J207" s="50"/>
      <c r="K207" s="50"/>
      <c r="L207" s="50"/>
      <c r="M207" s="66">
        <v>210000</v>
      </c>
      <c r="N207" s="66">
        <v>0</v>
      </c>
      <c r="O207" s="67"/>
      <c r="P207" s="66">
        <f t="shared" si="3"/>
        <v>210000</v>
      </c>
      <c r="Q207" s="71" t="s">
        <v>673</v>
      </c>
      <c r="R207" s="29"/>
      <c r="S207" s="29"/>
      <c r="T207" s="29"/>
      <c r="U207" s="29"/>
      <c r="V207" s="29"/>
      <c r="W207" s="29"/>
      <c r="X207" s="29"/>
      <c r="Y207" s="29"/>
      <c r="Z207" s="29"/>
      <c r="AA207" s="29"/>
      <c r="AB207" s="29"/>
      <c r="AC207" s="29"/>
      <c r="AD207" s="29"/>
      <c r="AE207" s="29"/>
      <c r="AF207" s="29"/>
      <c r="AG207" s="29"/>
      <c r="AH207" s="29"/>
      <c r="AI207" s="29"/>
      <c r="AJ207" s="29"/>
      <c r="AK207" s="29"/>
    </row>
    <row r="208" spans="1:37" s="30" customFormat="1" ht="69" customHeight="1" x14ac:dyDescent="0.25">
      <c r="A208" s="28" t="s">
        <v>179</v>
      </c>
      <c r="B208" s="28" t="s">
        <v>178</v>
      </c>
      <c r="C208" s="27" t="s">
        <v>12</v>
      </c>
      <c r="D208" s="50" t="s">
        <v>178</v>
      </c>
      <c r="E208" s="50"/>
      <c r="F208" s="50"/>
      <c r="G208" s="50" t="s">
        <v>179</v>
      </c>
      <c r="H208" s="50"/>
      <c r="I208" s="50"/>
      <c r="J208" s="50"/>
      <c r="K208" s="50"/>
      <c r="L208" s="50"/>
      <c r="M208" s="66">
        <v>250000</v>
      </c>
      <c r="N208" s="66">
        <v>0</v>
      </c>
      <c r="O208" s="67">
        <v>254500</v>
      </c>
      <c r="P208" s="66">
        <f t="shared" si="3"/>
        <v>-4500</v>
      </c>
      <c r="Q208" s="71"/>
      <c r="R208" s="29"/>
      <c r="S208" s="29"/>
      <c r="T208" s="29"/>
      <c r="U208" s="29"/>
      <c r="V208" s="29"/>
      <c r="W208" s="29"/>
      <c r="X208" s="29"/>
      <c r="Y208" s="29"/>
      <c r="Z208" s="29"/>
      <c r="AA208" s="29"/>
      <c r="AB208" s="29"/>
      <c r="AC208" s="29"/>
      <c r="AD208" s="29"/>
      <c r="AE208" s="29"/>
      <c r="AF208" s="29"/>
      <c r="AG208" s="29"/>
      <c r="AH208" s="29"/>
      <c r="AI208" s="29"/>
      <c r="AJ208" s="29"/>
      <c r="AK208" s="29"/>
    </row>
    <row r="209" spans="1:37" s="30" customFormat="1" ht="69" customHeight="1" x14ac:dyDescent="0.25">
      <c r="A209" s="28" t="s">
        <v>563</v>
      </c>
      <c r="B209" s="28" t="s">
        <v>564</v>
      </c>
      <c r="C209" s="27" t="s">
        <v>12</v>
      </c>
      <c r="D209" s="50" t="s">
        <v>561</v>
      </c>
      <c r="E209" s="50"/>
      <c r="F209" s="50"/>
      <c r="G209" s="50" t="s">
        <v>562</v>
      </c>
      <c r="H209" s="50"/>
      <c r="I209" s="50"/>
      <c r="J209" s="50"/>
      <c r="K209" s="50"/>
      <c r="L209" s="50"/>
      <c r="M209" s="69">
        <f>SUM(M210:M214)</f>
        <v>320000</v>
      </c>
      <c r="N209" s="69">
        <f>SUM(N210:N214)</f>
        <v>413000</v>
      </c>
      <c r="O209" s="69">
        <f>SUM(O210:O214)</f>
        <v>184500</v>
      </c>
      <c r="P209" s="66">
        <f t="shared" si="3"/>
        <v>135500</v>
      </c>
      <c r="Q209" s="71"/>
      <c r="R209" s="29"/>
      <c r="S209" s="29"/>
      <c r="T209" s="29"/>
      <c r="U209" s="29"/>
      <c r="V209" s="29"/>
      <c r="W209" s="29"/>
      <c r="X209" s="29"/>
      <c r="Y209" s="29"/>
      <c r="Z209" s="29"/>
      <c r="AA209" s="29"/>
      <c r="AB209" s="29"/>
      <c r="AC209" s="29"/>
      <c r="AD209" s="29"/>
      <c r="AE209" s="29"/>
      <c r="AF209" s="29"/>
      <c r="AG209" s="29"/>
      <c r="AH209" s="29"/>
      <c r="AI209" s="29"/>
      <c r="AJ209" s="29"/>
      <c r="AK209" s="29"/>
    </row>
    <row r="210" spans="1:37" s="30" customFormat="1" ht="69" customHeight="1" x14ac:dyDescent="0.25">
      <c r="A210" s="28" t="s">
        <v>563</v>
      </c>
      <c r="B210" s="28" t="s">
        <v>564</v>
      </c>
      <c r="C210" s="27" t="s">
        <v>12</v>
      </c>
      <c r="D210" s="50" t="s">
        <v>565</v>
      </c>
      <c r="E210" s="50" t="s">
        <v>566</v>
      </c>
      <c r="F210" s="50" t="s">
        <v>91</v>
      </c>
      <c r="G210" s="50" t="s">
        <v>562</v>
      </c>
      <c r="H210" s="50"/>
      <c r="I210" s="50" t="s">
        <v>567</v>
      </c>
      <c r="J210" s="50">
        <v>1</v>
      </c>
      <c r="K210" s="50">
        <v>1</v>
      </c>
      <c r="L210" s="50">
        <v>1</v>
      </c>
      <c r="M210" s="68">
        <v>320000</v>
      </c>
      <c r="N210" s="66">
        <v>320000</v>
      </c>
      <c r="O210" s="67">
        <v>0</v>
      </c>
      <c r="P210" s="66">
        <f t="shared" si="3"/>
        <v>320000</v>
      </c>
      <c r="Q210" s="71"/>
      <c r="R210" s="29"/>
      <c r="S210" s="29"/>
      <c r="T210" s="29"/>
      <c r="U210" s="29"/>
      <c r="V210" s="29"/>
      <c r="W210" s="29"/>
      <c r="X210" s="29"/>
      <c r="Y210" s="29"/>
      <c r="Z210" s="29"/>
      <c r="AA210" s="29"/>
      <c r="AB210" s="29"/>
      <c r="AC210" s="29"/>
      <c r="AD210" s="29"/>
      <c r="AE210" s="29"/>
      <c r="AF210" s="29"/>
      <c r="AG210" s="29"/>
      <c r="AH210" s="29"/>
      <c r="AI210" s="29"/>
      <c r="AJ210" s="29"/>
      <c r="AK210" s="29"/>
    </row>
    <row r="211" spans="1:37" s="30" customFormat="1" ht="69" customHeight="1" x14ac:dyDescent="0.25">
      <c r="A211" s="28" t="s">
        <v>563</v>
      </c>
      <c r="B211" s="28" t="s">
        <v>564</v>
      </c>
      <c r="C211" s="27" t="s">
        <v>12</v>
      </c>
      <c r="D211" s="50" t="s">
        <v>565</v>
      </c>
      <c r="E211" s="50" t="s">
        <v>568</v>
      </c>
      <c r="F211" s="50" t="s">
        <v>91</v>
      </c>
      <c r="G211" s="50" t="s">
        <v>562</v>
      </c>
      <c r="H211" s="50" t="s">
        <v>132</v>
      </c>
      <c r="I211" s="50" t="s">
        <v>569</v>
      </c>
      <c r="J211" s="50">
        <v>1</v>
      </c>
      <c r="K211" s="50">
        <v>1</v>
      </c>
      <c r="L211" s="50">
        <v>0</v>
      </c>
      <c r="M211" s="69">
        <v>0</v>
      </c>
      <c r="N211" s="66">
        <v>93000</v>
      </c>
      <c r="O211" s="67">
        <v>0</v>
      </c>
      <c r="P211" s="66">
        <f t="shared" si="3"/>
        <v>0</v>
      </c>
      <c r="Q211" s="71"/>
      <c r="R211" s="29"/>
      <c r="S211" s="29"/>
      <c r="T211" s="29"/>
      <c r="U211" s="29"/>
      <c r="V211" s="29"/>
      <c r="W211" s="29"/>
      <c r="X211" s="29"/>
      <c r="Y211" s="29"/>
      <c r="Z211" s="29"/>
      <c r="AA211" s="29"/>
      <c r="AB211" s="29"/>
      <c r="AC211" s="29"/>
      <c r="AD211" s="29"/>
      <c r="AE211" s="29"/>
      <c r="AF211" s="29"/>
      <c r="AG211" s="29"/>
      <c r="AH211" s="29"/>
      <c r="AI211" s="29"/>
      <c r="AJ211" s="29"/>
      <c r="AK211" s="29"/>
    </row>
    <row r="212" spans="1:37" s="30" customFormat="1" ht="69" customHeight="1" x14ac:dyDescent="0.25">
      <c r="A212" s="28" t="s">
        <v>563</v>
      </c>
      <c r="B212" s="28" t="s">
        <v>564</v>
      </c>
      <c r="C212" s="27" t="s">
        <v>12</v>
      </c>
      <c r="D212" s="50" t="s">
        <v>565</v>
      </c>
      <c r="E212" s="50" t="s">
        <v>570</v>
      </c>
      <c r="F212" s="50" t="s">
        <v>91</v>
      </c>
      <c r="G212" s="50" t="s">
        <v>562</v>
      </c>
      <c r="H212" s="50" t="s">
        <v>132</v>
      </c>
      <c r="I212" s="50" t="s">
        <v>569</v>
      </c>
      <c r="J212" s="50">
        <v>0</v>
      </c>
      <c r="K212" s="50">
        <v>0</v>
      </c>
      <c r="L212" s="50">
        <v>1</v>
      </c>
      <c r="M212" s="69">
        <v>0</v>
      </c>
      <c r="N212" s="66">
        <v>0</v>
      </c>
      <c r="O212" s="67">
        <v>103000</v>
      </c>
      <c r="P212" s="66">
        <f t="shared" si="3"/>
        <v>-103000</v>
      </c>
      <c r="Q212" s="71" t="s">
        <v>571</v>
      </c>
      <c r="R212" s="29"/>
      <c r="S212" s="29"/>
      <c r="T212" s="29"/>
      <c r="U212" s="29"/>
      <c r="V212" s="29"/>
      <c r="W212" s="29"/>
      <c r="X212" s="29"/>
      <c r="Y212" s="29"/>
      <c r="Z212" s="29"/>
      <c r="AA212" s="29"/>
      <c r="AB212" s="29"/>
      <c r="AC212" s="29"/>
      <c r="AD212" s="29"/>
      <c r="AE212" s="29"/>
      <c r="AF212" s="29"/>
      <c r="AG212" s="29"/>
      <c r="AH212" s="29"/>
      <c r="AI212" s="29"/>
      <c r="AJ212" s="29"/>
      <c r="AK212" s="29"/>
    </row>
    <row r="213" spans="1:37" s="30" customFormat="1" ht="69" customHeight="1" x14ac:dyDescent="0.25">
      <c r="A213" s="28" t="s">
        <v>563</v>
      </c>
      <c r="B213" s="28" t="s">
        <v>564</v>
      </c>
      <c r="C213" s="27" t="s">
        <v>12</v>
      </c>
      <c r="D213" s="50" t="s">
        <v>565</v>
      </c>
      <c r="E213" s="50" t="s">
        <v>572</v>
      </c>
      <c r="F213" s="50" t="s">
        <v>91</v>
      </c>
      <c r="G213" s="50" t="s">
        <v>562</v>
      </c>
      <c r="H213" s="50" t="s">
        <v>132</v>
      </c>
      <c r="I213" s="50" t="s">
        <v>569</v>
      </c>
      <c r="J213" s="50">
        <v>0</v>
      </c>
      <c r="K213" s="50">
        <v>0</v>
      </c>
      <c r="L213" s="50">
        <v>1</v>
      </c>
      <c r="M213" s="69">
        <v>0</v>
      </c>
      <c r="N213" s="66">
        <v>0</v>
      </c>
      <c r="O213" s="67">
        <v>72000</v>
      </c>
      <c r="P213" s="66">
        <f t="shared" si="3"/>
        <v>-72000</v>
      </c>
      <c r="Q213" s="71" t="s">
        <v>573</v>
      </c>
      <c r="R213" s="29"/>
      <c r="S213" s="29"/>
      <c r="T213" s="29"/>
      <c r="U213" s="29"/>
      <c r="V213" s="29"/>
      <c r="W213" s="29"/>
      <c r="X213" s="29"/>
      <c r="Y213" s="29"/>
      <c r="Z213" s="29"/>
      <c r="AA213" s="29"/>
      <c r="AB213" s="29"/>
      <c r="AC213" s="29"/>
      <c r="AD213" s="29"/>
      <c r="AE213" s="29"/>
      <c r="AF213" s="29"/>
      <c r="AG213" s="29"/>
      <c r="AH213" s="29"/>
      <c r="AI213" s="29"/>
      <c r="AJ213" s="29"/>
      <c r="AK213" s="29"/>
    </row>
    <row r="214" spans="1:37" s="30" customFormat="1" ht="69" customHeight="1" x14ac:dyDescent="0.25">
      <c r="A214" s="28" t="s">
        <v>563</v>
      </c>
      <c r="B214" s="28" t="s">
        <v>564</v>
      </c>
      <c r="C214" s="27" t="s">
        <v>12</v>
      </c>
      <c r="D214" s="50" t="s">
        <v>565</v>
      </c>
      <c r="E214" s="50" t="s">
        <v>574</v>
      </c>
      <c r="F214" s="50" t="s">
        <v>91</v>
      </c>
      <c r="G214" s="50" t="s">
        <v>562</v>
      </c>
      <c r="H214" s="50" t="s">
        <v>132</v>
      </c>
      <c r="I214" s="50" t="s">
        <v>569</v>
      </c>
      <c r="J214" s="50">
        <v>0</v>
      </c>
      <c r="K214" s="50">
        <v>0</v>
      </c>
      <c r="L214" s="50">
        <v>4</v>
      </c>
      <c r="M214" s="69">
        <v>0</v>
      </c>
      <c r="N214" s="66">
        <v>0</v>
      </c>
      <c r="O214" s="67">
        <v>9500</v>
      </c>
      <c r="P214" s="66">
        <f t="shared" si="3"/>
        <v>-9500</v>
      </c>
      <c r="Q214" s="71" t="s">
        <v>575</v>
      </c>
      <c r="R214" s="29"/>
      <c r="S214" s="29"/>
      <c r="T214" s="29"/>
      <c r="U214" s="29"/>
      <c r="V214" s="29"/>
      <c r="W214" s="29"/>
      <c r="X214" s="29"/>
      <c r="Y214" s="29"/>
      <c r="Z214" s="29"/>
      <c r="AA214" s="29"/>
      <c r="AB214" s="29"/>
      <c r="AC214" s="29"/>
      <c r="AD214" s="29"/>
      <c r="AE214" s="29"/>
      <c r="AF214" s="29"/>
      <c r="AG214" s="29"/>
      <c r="AH214" s="29"/>
      <c r="AI214" s="29"/>
      <c r="AJ214" s="29"/>
      <c r="AK214" s="29"/>
    </row>
    <row r="215" spans="1:37" s="30" customFormat="1" ht="69" customHeight="1" x14ac:dyDescent="0.25">
      <c r="A215" s="28" t="s">
        <v>174</v>
      </c>
      <c r="B215" s="28" t="s">
        <v>173</v>
      </c>
      <c r="C215" s="27" t="s">
        <v>12</v>
      </c>
      <c r="D215" s="50" t="s">
        <v>173</v>
      </c>
      <c r="E215" s="50"/>
      <c r="F215" s="50"/>
      <c r="G215" s="50" t="s">
        <v>174</v>
      </c>
      <c r="H215" s="50"/>
      <c r="I215" s="50"/>
      <c r="J215" s="50"/>
      <c r="K215" s="50"/>
      <c r="L215" s="50"/>
      <c r="M215" s="66">
        <v>420250</v>
      </c>
      <c r="N215" s="66">
        <v>7392.37</v>
      </c>
      <c r="O215" s="67">
        <v>412500</v>
      </c>
      <c r="P215" s="66">
        <f t="shared" si="3"/>
        <v>7750</v>
      </c>
      <c r="Q215" s="71"/>
      <c r="R215" s="29"/>
      <c r="S215" s="29"/>
      <c r="T215" s="29"/>
      <c r="U215" s="29"/>
      <c r="V215" s="29"/>
      <c r="W215" s="29"/>
      <c r="X215" s="29"/>
      <c r="Y215" s="29"/>
      <c r="Z215" s="29"/>
      <c r="AA215" s="29"/>
      <c r="AB215" s="29"/>
      <c r="AC215" s="29"/>
      <c r="AD215" s="29"/>
      <c r="AE215" s="29"/>
      <c r="AF215" s="29"/>
      <c r="AG215" s="29"/>
      <c r="AH215" s="29"/>
      <c r="AI215" s="29"/>
      <c r="AJ215" s="29"/>
      <c r="AK215" s="29"/>
    </row>
    <row r="216" spans="1:37" s="30" customFormat="1" ht="69" customHeight="1" x14ac:dyDescent="0.25">
      <c r="A216" s="28" t="s">
        <v>246</v>
      </c>
      <c r="B216" s="28" t="s">
        <v>247</v>
      </c>
      <c r="C216" s="27" t="s">
        <v>12</v>
      </c>
      <c r="D216" s="50" t="s">
        <v>244</v>
      </c>
      <c r="E216" s="50"/>
      <c r="F216" s="50"/>
      <c r="G216" s="50" t="s">
        <v>245</v>
      </c>
      <c r="H216" s="50"/>
      <c r="I216" s="50"/>
      <c r="J216" s="50"/>
      <c r="K216" s="50" t="s">
        <v>150</v>
      </c>
      <c r="L216" s="50"/>
      <c r="M216" s="69">
        <f>SUM(M217:M231)</f>
        <v>279313.06</v>
      </c>
      <c r="N216" s="69">
        <f>SUM(N217:N231)</f>
        <v>198139.83</v>
      </c>
      <c r="O216" s="69">
        <f>SUM(O217:O231)</f>
        <v>216523</v>
      </c>
      <c r="P216" s="66">
        <f t="shared" si="3"/>
        <v>62790.06</v>
      </c>
      <c r="Q216" s="71"/>
      <c r="R216" s="29"/>
      <c r="S216" s="29"/>
      <c r="T216" s="29"/>
      <c r="U216" s="29"/>
      <c r="V216" s="29"/>
      <c r="W216" s="29"/>
      <c r="X216" s="29"/>
      <c r="Y216" s="29"/>
      <c r="Z216" s="29"/>
      <c r="AA216" s="29"/>
      <c r="AB216" s="29"/>
      <c r="AC216" s="29"/>
      <c r="AD216" s="29"/>
      <c r="AE216" s="29"/>
      <c r="AF216" s="29"/>
      <c r="AG216" s="29"/>
      <c r="AH216" s="29"/>
      <c r="AI216" s="29"/>
      <c r="AJ216" s="29"/>
      <c r="AK216" s="29"/>
    </row>
    <row r="217" spans="1:37" s="30" customFormat="1" ht="69" customHeight="1" x14ac:dyDescent="0.25">
      <c r="A217" s="28" t="s">
        <v>246</v>
      </c>
      <c r="B217" s="28" t="s">
        <v>247</v>
      </c>
      <c r="C217" s="27" t="s">
        <v>12</v>
      </c>
      <c r="D217" s="50" t="s">
        <v>248</v>
      </c>
      <c r="E217" s="50" t="s">
        <v>249</v>
      </c>
      <c r="F217" s="50" t="s">
        <v>91</v>
      </c>
      <c r="G217" s="50" t="s">
        <v>245</v>
      </c>
      <c r="H217" s="50" t="s">
        <v>132</v>
      </c>
      <c r="I217" s="50" t="s">
        <v>251</v>
      </c>
      <c r="J217" s="50">
        <v>5</v>
      </c>
      <c r="K217" s="50">
        <v>5</v>
      </c>
      <c r="L217" s="50">
        <v>5</v>
      </c>
      <c r="M217" s="68">
        <v>6050.5</v>
      </c>
      <c r="N217" s="66">
        <v>3121.8</v>
      </c>
      <c r="O217" s="67">
        <v>3122</v>
      </c>
      <c r="P217" s="66">
        <f t="shared" si="3"/>
        <v>2928.5</v>
      </c>
      <c r="Q217" s="71"/>
      <c r="R217" s="29"/>
      <c r="S217" s="29"/>
      <c r="T217" s="29"/>
      <c r="U217" s="29"/>
      <c r="V217" s="29"/>
      <c r="W217" s="29"/>
      <c r="X217" s="29"/>
      <c r="Y217" s="29"/>
      <c r="Z217" s="29"/>
      <c r="AA217" s="29"/>
      <c r="AB217" s="29"/>
      <c r="AC217" s="29"/>
      <c r="AD217" s="29"/>
      <c r="AE217" s="29"/>
      <c r="AF217" s="29"/>
      <c r="AG217" s="29"/>
      <c r="AH217" s="29"/>
      <c r="AI217" s="29"/>
      <c r="AJ217" s="29"/>
      <c r="AK217" s="29"/>
    </row>
    <row r="218" spans="1:37" s="30" customFormat="1" ht="69" customHeight="1" x14ac:dyDescent="0.25">
      <c r="A218" s="28" t="s">
        <v>246</v>
      </c>
      <c r="B218" s="28" t="s">
        <v>247</v>
      </c>
      <c r="C218" s="27" t="s">
        <v>12</v>
      </c>
      <c r="D218" s="50" t="s">
        <v>248</v>
      </c>
      <c r="E218" s="50" t="s">
        <v>252</v>
      </c>
      <c r="F218" s="50" t="s">
        <v>91</v>
      </c>
      <c r="G218" s="50" t="s">
        <v>245</v>
      </c>
      <c r="H218" s="50" t="s">
        <v>132</v>
      </c>
      <c r="I218" s="50" t="s">
        <v>253</v>
      </c>
      <c r="J218" s="50">
        <v>2</v>
      </c>
      <c r="K218" s="50">
        <v>2</v>
      </c>
      <c r="L218" s="50">
        <v>2</v>
      </c>
      <c r="M218" s="68">
        <v>8000</v>
      </c>
      <c r="N218" s="66">
        <v>0</v>
      </c>
      <c r="O218" s="67">
        <v>15000</v>
      </c>
      <c r="P218" s="66">
        <f t="shared" si="3"/>
        <v>-7000</v>
      </c>
      <c r="Q218" s="71" t="s">
        <v>254</v>
      </c>
      <c r="R218" s="29"/>
      <c r="S218" s="29"/>
      <c r="T218" s="29"/>
      <c r="U218" s="29"/>
      <c r="V218" s="29"/>
      <c r="W218" s="29"/>
      <c r="X218" s="29"/>
      <c r="Y218" s="29"/>
      <c r="Z218" s="29"/>
      <c r="AA218" s="29"/>
      <c r="AB218" s="29"/>
      <c r="AC218" s="29"/>
      <c r="AD218" s="29"/>
      <c r="AE218" s="29"/>
      <c r="AF218" s="29"/>
      <c r="AG218" s="29"/>
      <c r="AH218" s="29"/>
      <c r="AI218" s="29"/>
      <c r="AJ218" s="29"/>
      <c r="AK218" s="29"/>
    </row>
    <row r="219" spans="1:37" s="30" customFormat="1" ht="69" customHeight="1" x14ac:dyDescent="0.25">
      <c r="A219" s="28" t="s">
        <v>246</v>
      </c>
      <c r="B219" s="28" t="s">
        <v>247</v>
      </c>
      <c r="C219" s="27" t="s">
        <v>12</v>
      </c>
      <c r="D219" s="50" t="s">
        <v>248</v>
      </c>
      <c r="E219" s="50" t="s">
        <v>255</v>
      </c>
      <c r="F219" s="50" t="s">
        <v>91</v>
      </c>
      <c r="G219" s="50" t="s">
        <v>245</v>
      </c>
      <c r="H219" s="50" t="s">
        <v>132</v>
      </c>
      <c r="I219" s="50" t="s">
        <v>251</v>
      </c>
      <c r="J219" s="50">
        <v>48</v>
      </c>
      <c r="K219" s="50">
        <v>48</v>
      </c>
      <c r="L219" s="50">
        <v>48</v>
      </c>
      <c r="M219" s="68">
        <v>7592.15</v>
      </c>
      <c r="N219" s="66">
        <v>7592.15</v>
      </c>
      <c r="O219" s="67">
        <v>18997</v>
      </c>
      <c r="P219" s="66">
        <f t="shared" si="3"/>
        <v>-11404.85</v>
      </c>
      <c r="Q219" s="71" t="s">
        <v>256</v>
      </c>
      <c r="R219" s="29"/>
      <c r="S219" s="29"/>
      <c r="T219" s="29"/>
      <c r="U219" s="29"/>
      <c r="V219" s="29"/>
      <c r="W219" s="29"/>
      <c r="X219" s="29"/>
      <c r="Y219" s="29"/>
      <c r="Z219" s="29"/>
      <c r="AA219" s="29"/>
      <c r="AB219" s="29"/>
      <c r="AC219" s="29"/>
      <c r="AD219" s="29"/>
      <c r="AE219" s="29"/>
      <c r="AF219" s="29"/>
      <c r="AG219" s="29"/>
      <c r="AH219" s="29"/>
      <c r="AI219" s="29"/>
      <c r="AJ219" s="29"/>
      <c r="AK219" s="29"/>
    </row>
    <row r="220" spans="1:37" s="30" customFormat="1" ht="69" customHeight="1" x14ac:dyDescent="0.25">
      <c r="A220" s="28" t="s">
        <v>246</v>
      </c>
      <c r="B220" s="28" t="s">
        <v>247</v>
      </c>
      <c r="C220" s="27" t="s">
        <v>12</v>
      </c>
      <c r="D220" s="50" t="s">
        <v>248</v>
      </c>
      <c r="E220" s="50" t="s">
        <v>257</v>
      </c>
      <c r="F220" s="50" t="s">
        <v>91</v>
      </c>
      <c r="G220" s="50" t="s">
        <v>245</v>
      </c>
      <c r="H220" s="50" t="s">
        <v>132</v>
      </c>
      <c r="I220" s="50" t="s">
        <v>258</v>
      </c>
      <c r="J220" s="50">
        <v>2</v>
      </c>
      <c r="K220" s="50">
        <v>2</v>
      </c>
      <c r="L220" s="50">
        <v>2</v>
      </c>
      <c r="M220" s="68">
        <v>16344.76</v>
      </c>
      <c r="N220" s="66">
        <v>0</v>
      </c>
      <c r="O220" s="67">
        <v>16345</v>
      </c>
      <c r="P220" s="66">
        <f t="shared" si="3"/>
        <v>-0.23999999999978172</v>
      </c>
      <c r="Q220" s="71"/>
      <c r="R220" s="29"/>
      <c r="S220" s="29"/>
      <c r="T220" s="29"/>
      <c r="U220" s="29"/>
      <c r="V220" s="29"/>
      <c r="W220" s="29"/>
      <c r="X220" s="29"/>
      <c r="Y220" s="29"/>
      <c r="Z220" s="29"/>
      <c r="AA220" s="29"/>
      <c r="AB220" s="29"/>
      <c r="AC220" s="29"/>
      <c r="AD220" s="29"/>
      <c r="AE220" s="29"/>
      <c r="AF220" s="29"/>
      <c r="AG220" s="29"/>
      <c r="AH220" s="29"/>
      <c r="AI220" s="29"/>
      <c r="AJ220" s="29"/>
      <c r="AK220" s="29"/>
    </row>
    <row r="221" spans="1:37" s="30" customFormat="1" ht="69" customHeight="1" x14ac:dyDescent="0.25">
      <c r="A221" s="28" t="s">
        <v>246</v>
      </c>
      <c r="B221" s="28" t="s">
        <v>247</v>
      </c>
      <c r="C221" s="27" t="s">
        <v>12</v>
      </c>
      <c r="D221" s="50" t="s">
        <v>259</v>
      </c>
      <c r="E221" s="50" t="s">
        <v>260</v>
      </c>
      <c r="F221" s="50" t="s">
        <v>91</v>
      </c>
      <c r="G221" s="50" t="s">
        <v>245</v>
      </c>
      <c r="H221" s="50" t="s">
        <v>132</v>
      </c>
      <c r="I221" s="50" t="s">
        <v>261</v>
      </c>
      <c r="J221" s="50" t="s">
        <v>262</v>
      </c>
      <c r="K221" s="54">
        <v>1</v>
      </c>
      <c r="L221" s="50" t="s">
        <v>262</v>
      </c>
      <c r="M221" s="68">
        <v>4600</v>
      </c>
      <c r="N221" s="66">
        <v>4480.3900000000003</v>
      </c>
      <c r="O221" s="67">
        <v>5100</v>
      </c>
      <c r="P221" s="66">
        <f t="shared" si="3"/>
        <v>-500</v>
      </c>
      <c r="Q221" s="71" t="s">
        <v>263</v>
      </c>
      <c r="R221" s="29"/>
      <c r="S221" s="29"/>
      <c r="T221" s="29"/>
      <c r="U221" s="29"/>
      <c r="V221" s="29"/>
      <c r="W221" s="29"/>
      <c r="X221" s="29"/>
      <c r="Y221" s="29"/>
      <c r="Z221" s="29"/>
      <c r="AA221" s="29"/>
      <c r="AB221" s="29"/>
      <c r="AC221" s="29"/>
      <c r="AD221" s="29"/>
      <c r="AE221" s="29"/>
      <c r="AF221" s="29"/>
      <c r="AG221" s="29"/>
      <c r="AH221" s="29"/>
      <c r="AI221" s="29"/>
      <c r="AJ221" s="29"/>
      <c r="AK221" s="29"/>
    </row>
    <row r="222" spans="1:37" s="30" customFormat="1" ht="69" customHeight="1" x14ac:dyDescent="0.25">
      <c r="A222" s="28" t="s">
        <v>246</v>
      </c>
      <c r="B222" s="28" t="s">
        <v>247</v>
      </c>
      <c r="C222" s="27" t="s">
        <v>12</v>
      </c>
      <c r="D222" s="50" t="s">
        <v>248</v>
      </c>
      <c r="E222" s="50" t="s">
        <v>264</v>
      </c>
      <c r="F222" s="50" t="s">
        <v>91</v>
      </c>
      <c r="G222" s="50" t="s">
        <v>245</v>
      </c>
      <c r="H222" s="50" t="s">
        <v>132</v>
      </c>
      <c r="I222" s="50" t="s">
        <v>265</v>
      </c>
      <c r="J222" s="50">
        <v>2</v>
      </c>
      <c r="K222" s="50">
        <v>2</v>
      </c>
      <c r="L222" s="50">
        <v>2</v>
      </c>
      <c r="M222" s="68">
        <v>5800</v>
      </c>
      <c r="N222" s="66">
        <v>2512</v>
      </c>
      <c r="O222" s="67">
        <v>2512</v>
      </c>
      <c r="P222" s="66">
        <f t="shared" si="3"/>
        <v>3288</v>
      </c>
      <c r="Q222" s="71"/>
      <c r="R222" s="29"/>
      <c r="S222" s="29"/>
      <c r="T222" s="29"/>
      <c r="U222" s="29"/>
      <c r="V222" s="29"/>
      <c r="W222" s="29"/>
      <c r="X222" s="29"/>
      <c r="Y222" s="29"/>
      <c r="Z222" s="29"/>
      <c r="AA222" s="29"/>
      <c r="AB222" s="29"/>
      <c r="AC222" s="29"/>
      <c r="AD222" s="29"/>
      <c r="AE222" s="29"/>
      <c r="AF222" s="29"/>
      <c r="AG222" s="29"/>
      <c r="AH222" s="29"/>
      <c r="AI222" s="29"/>
      <c r="AJ222" s="29"/>
      <c r="AK222" s="29"/>
    </row>
    <row r="223" spans="1:37" s="30" customFormat="1" ht="69" customHeight="1" x14ac:dyDescent="0.25">
      <c r="A223" s="28" t="s">
        <v>246</v>
      </c>
      <c r="B223" s="28" t="s">
        <v>247</v>
      </c>
      <c r="C223" s="27" t="s">
        <v>12</v>
      </c>
      <c r="D223" s="50" t="s">
        <v>248</v>
      </c>
      <c r="E223" s="50" t="s">
        <v>266</v>
      </c>
      <c r="F223" s="50" t="s">
        <v>91</v>
      </c>
      <c r="G223" s="50" t="s">
        <v>245</v>
      </c>
      <c r="H223" s="50" t="s">
        <v>132</v>
      </c>
      <c r="I223" s="50" t="s">
        <v>267</v>
      </c>
      <c r="J223" s="50">
        <v>2</v>
      </c>
      <c r="K223" s="50">
        <v>2</v>
      </c>
      <c r="L223" s="50">
        <v>2</v>
      </c>
      <c r="M223" s="68">
        <v>104846.5</v>
      </c>
      <c r="N223" s="66">
        <v>104846.5</v>
      </c>
      <c r="O223" s="67">
        <v>0</v>
      </c>
      <c r="P223" s="66">
        <f t="shared" si="3"/>
        <v>104846.5</v>
      </c>
      <c r="Q223" s="71"/>
      <c r="R223" s="29"/>
      <c r="S223" s="29"/>
      <c r="T223" s="29"/>
      <c r="U223" s="29"/>
      <c r="V223" s="29"/>
      <c r="W223" s="29"/>
      <c r="X223" s="29"/>
      <c r="Y223" s="29"/>
      <c r="Z223" s="29"/>
      <c r="AA223" s="29"/>
      <c r="AB223" s="29"/>
      <c r="AC223" s="29"/>
      <c r="AD223" s="29"/>
      <c r="AE223" s="29"/>
      <c r="AF223" s="29"/>
      <c r="AG223" s="29"/>
      <c r="AH223" s="29"/>
      <c r="AI223" s="29"/>
      <c r="AJ223" s="29"/>
      <c r="AK223" s="29"/>
    </row>
    <row r="224" spans="1:37" s="30" customFormat="1" ht="69" customHeight="1" x14ac:dyDescent="0.25">
      <c r="A224" s="28" t="s">
        <v>246</v>
      </c>
      <c r="B224" s="28" t="s">
        <v>247</v>
      </c>
      <c r="C224" s="27" t="s">
        <v>12</v>
      </c>
      <c r="D224" s="50" t="s">
        <v>248</v>
      </c>
      <c r="E224" s="50" t="s">
        <v>268</v>
      </c>
      <c r="F224" s="50" t="s">
        <v>91</v>
      </c>
      <c r="G224" s="50" t="s">
        <v>245</v>
      </c>
      <c r="H224" s="50" t="s">
        <v>132</v>
      </c>
      <c r="I224" s="50" t="s">
        <v>251</v>
      </c>
      <c r="J224" s="50">
        <v>2</v>
      </c>
      <c r="K224" s="50">
        <v>2</v>
      </c>
      <c r="L224" s="50">
        <v>2</v>
      </c>
      <c r="M224" s="68">
        <v>11700</v>
      </c>
      <c r="N224" s="66">
        <v>4564.76</v>
      </c>
      <c r="O224" s="67">
        <v>13340</v>
      </c>
      <c r="P224" s="66">
        <f t="shared" si="3"/>
        <v>-1640</v>
      </c>
      <c r="Q224" s="71" t="s">
        <v>269</v>
      </c>
      <c r="R224" s="29"/>
      <c r="S224" s="29"/>
      <c r="T224" s="29"/>
      <c r="U224" s="29"/>
      <c r="V224" s="29"/>
      <c r="W224" s="29"/>
      <c r="X224" s="29"/>
      <c r="Y224" s="29"/>
      <c r="Z224" s="29"/>
      <c r="AA224" s="29"/>
      <c r="AB224" s="29"/>
      <c r="AC224" s="29"/>
      <c r="AD224" s="29"/>
      <c r="AE224" s="29"/>
      <c r="AF224" s="29"/>
      <c r="AG224" s="29"/>
      <c r="AH224" s="29"/>
      <c r="AI224" s="29"/>
      <c r="AJ224" s="29"/>
      <c r="AK224" s="29"/>
    </row>
    <row r="225" spans="1:37" s="30" customFormat="1" ht="69" customHeight="1" x14ac:dyDescent="0.25">
      <c r="A225" s="28" t="s">
        <v>246</v>
      </c>
      <c r="B225" s="28" t="s">
        <v>247</v>
      </c>
      <c r="C225" s="27" t="s">
        <v>12</v>
      </c>
      <c r="D225" s="50" t="s">
        <v>248</v>
      </c>
      <c r="E225" s="50" t="s">
        <v>270</v>
      </c>
      <c r="F225" s="50" t="s">
        <v>91</v>
      </c>
      <c r="G225" s="50" t="s">
        <v>245</v>
      </c>
      <c r="H225" s="50" t="s">
        <v>132</v>
      </c>
      <c r="I225" s="50" t="s">
        <v>271</v>
      </c>
      <c r="J225" s="50">
        <v>1</v>
      </c>
      <c r="K225" s="50">
        <v>1</v>
      </c>
      <c r="L225" s="50">
        <v>1</v>
      </c>
      <c r="M225" s="68">
        <v>40528.949999999997</v>
      </c>
      <c r="N225" s="66">
        <v>40528.949999999997</v>
      </c>
      <c r="O225" s="67">
        <v>42955</v>
      </c>
      <c r="P225" s="66">
        <f t="shared" si="3"/>
        <v>-2426.0500000000029</v>
      </c>
      <c r="Q225" s="71" t="s">
        <v>272</v>
      </c>
      <c r="R225" s="29"/>
      <c r="S225" s="29"/>
      <c r="T225" s="29"/>
      <c r="U225" s="29"/>
      <c r="V225" s="29"/>
      <c r="W225" s="29"/>
      <c r="X225" s="29"/>
      <c r="Y225" s="29"/>
      <c r="Z225" s="29"/>
      <c r="AA225" s="29"/>
      <c r="AB225" s="29"/>
      <c r="AC225" s="29"/>
      <c r="AD225" s="29"/>
      <c r="AE225" s="29"/>
      <c r="AF225" s="29"/>
      <c r="AG225" s="29"/>
      <c r="AH225" s="29"/>
      <c r="AI225" s="29"/>
      <c r="AJ225" s="29"/>
      <c r="AK225" s="29"/>
    </row>
    <row r="226" spans="1:37" s="30" customFormat="1" ht="69" customHeight="1" x14ac:dyDescent="0.25">
      <c r="A226" s="28" t="s">
        <v>246</v>
      </c>
      <c r="B226" s="28" t="s">
        <v>247</v>
      </c>
      <c r="C226" s="27" t="s">
        <v>12</v>
      </c>
      <c r="D226" s="50" t="s">
        <v>248</v>
      </c>
      <c r="E226" s="50" t="s">
        <v>273</v>
      </c>
      <c r="F226" s="50" t="s">
        <v>91</v>
      </c>
      <c r="G226" s="50" t="s">
        <v>245</v>
      </c>
      <c r="H226" s="50" t="s">
        <v>132</v>
      </c>
      <c r="I226" s="50" t="s">
        <v>271</v>
      </c>
      <c r="J226" s="50">
        <v>1</v>
      </c>
      <c r="K226" s="50">
        <v>1</v>
      </c>
      <c r="L226" s="50">
        <v>1</v>
      </c>
      <c r="M226" s="68">
        <v>4809.75</v>
      </c>
      <c r="N226" s="66">
        <v>4809.75</v>
      </c>
      <c r="O226" s="67">
        <v>8470</v>
      </c>
      <c r="P226" s="66">
        <f t="shared" si="3"/>
        <v>-3660.25</v>
      </c>
      <c r="Q226" s="71" t="s">
        <v>274</v>
      </c>
      <c r="R226" s="29"/>
      <c r="S226" s="29"/>
      <c r="T226" s="29"/>
      <c r="U226" s="29"/>
      <c r="V226" s="29"/>
      <c r="W226" s="29"/>
      <c r="X226" s="29"/>
      <c r="Y226" s="29"/>
      <c r="Z226" s="29"/>
      <c r="AA226" s="29"/>
      <c r="AB226" s="29"/>
      <c r="AC226" s="29"/>
      <c r="AD226" s="29"/>
      <c r="AE226" s="29"/>
      <c r="AF226" s="29"/>
      <c r="AG226" s="29"/>
      <c r="AH226" s="29"/>
      <c r="AI226" s="29"/>
      <c r="AJ226" s="29"/>
      <c r="AK226" s="29"/>
    </row>
    <row r="227" spans="1:37" s="30" customFormat="1" ht="69" customHeight="1" x14ac:dyDescent="0.25">
      <c r="A227" s="28" t="s">
        <v>246</v>
      </c>
      <c r="B227" s="28" t="s">
        <v>247</v>
      </c>
      <c r="C227" s="27" t="s">
        <v>12</v>
      </c>
      <c r="D227" s="50" t="s">
        <v>248</v>
      </c>
      <c r="E227" s="50" t="s">
        <v>275</v>
      </c>
      <c r="F227" s="50" t="s">
        <v>91</v>
      </c>
      <c r="G227" s="50" t="s">
        <v>245</v>
      </c>
      <c r="H227" s="50" t="s">
        <v>132</v>
      </c>
      <c r="I227" s="50" t="s">
        <v>271</v>
      </c>
      <c r="J227" s="50">
        <v>70</v>
      </c>
      <c r="K227" s="50">
        <v>70</v>
      </c>
      <c r="L227" s="50">
        <v>70</v>
      </c>
      <c r="M227" s="68">
        <v>25100</v>
      </c>
      <c r="N227" s="66">
        <v>0</v>
      </c>
      <c r="O227" s="67">
        <v>58000</v>
      </c>
      <c r="P227" s="66">
        <f t="shared" si="3"/>
        <v>-32900</v>
      </c>
      <c r="Q227" s="71" t="s">
        <v>276</v>
      </c>
      <c r="R227" s="29"/>
      <c r="S227" s="29"/>
      <c r="T227" s="29"/>
      <c r="U227" s="29"/>
      <c r="V227" s="29"/>
      <c r="W227" s="29"/>
      <c r="X227" s="29"/>
      <c r="Y227" s="29"/>
      <c r="Z227" s="29"/>
      <c r="AA227" s="29"/>
      <c r="AB227" s="29"/>
      <c r="AC227" s="29"/>
      <c r="AD227" s="29"/>
      <c r="AE227" s="29"/>
      <c r="AF227" s="29"/>
      <c r="AG227" s="29"/>
      <c r="AH227" s="29"/>
      <c r="AI227" s="29"/>
      <c r="AJ227" s="29"/>
      <c r="AK227" s="29"/>
    </row>
    <row r="228" spans="1:37" s="30" customFormat="1" ht="69" customHeight="1" x14ac:dyDescent="0.25">
      <c r="A228" s="28" t="s">
        <v>246</v>
      </c>
      <c r="B228" s="28" t="s">
        <v>247</v>
      </c>
      <c r="C228" s="27" t="s">
        <v>12</v>
      </c>
      <c r="D228" s="50" t="s">
        <v>248</v>
      </c>
      <c r="E228" s="50" t="s">
        <v>277</v>
      </c>
      <c r="F228" s="50" t="s">
        <v>91</v>
      </c>
      <c r="G228" s="50" t="s">
        <v>245</v>
      </c>
      <c r="H228" s="50" t="s">
        <v>132</v>
      </c>
      <c r="I228" s="50" t="s">
        <v>278</v>
      </c>
      <c r="J228" s="50">
        <v>2</v>
      </c>
      <c r="K228" s="50">
        <v>2</v>
      </c>
      <c r="L228" s="50">
        <v>2</v>
      </c>
      <c r="M228" s="68">
        <v>7000</v>
      </c>
      <c r="N228" s="66">
        <v>0</v>
      </c>
      <c r="O228" s="67">
        <v>7000</v>
      </c>
      <c r="P228" s="66">
        <f t="shared" si="3"/>
        <v>0</v>
      </c>
      <c r="Q228" s="71" t="s">
        <v>279</v>
      </c>
      <c r="R228" s="29"/>
      <c r="S228" s="29"/>
      <c r="T228" s="29"/>
      <c r="U228" s="29"/>
      <c r="V228" s="29"/>
      <c r="W228" s="29"/>
      <c r="X228" s="29"/>
      <c r="Y228" s="29"/>
      <c r="Z228" s="29"/>
      <c r="AA228" s="29"/>
      <c r="AB228" s="29"/>
      <c r="AC228" s="29"/>
      <c r="AD228" s="29"/>
      <c r="AE228" s="29"/>
      <c r="AF228" s="29"/>
      <c r="AG228" s="29"/>
      <c r="AH228" s="29"/>
      <c r="AI228" s="29"/>
      <c r="AJ228" s="29"/>
      <c r="AK228" s="29"/>
    </row>
    <row r="229" spans="1:37" s="30" customFormat="1" ht="69" customHeight="1" x14ac:dyDescent="0.25">
      <c r="A229" s="28" t="s">
        <v>246</v>
      </c>
      <c r="B229" s="28" t="s">
        <v>247</v>
      </c>
      <c r="C229" s="27" t="s">
        <v>12</v>
      </c>
      <c r="D229" s="50" t="s">
        <v>248</v>
      </c>
      <c r="E229" s="50" t="s">
        <v>280</v>
      </c>
      <c r="F229" s="50" t="s">
        <v>91</v>
      </c>
      <c r="G229" s="50" t="s">
        <v>245</v>
      </c>
      <c r="H229" s="50" t="s">
        <v>132</v>
      </c>
      <c r="I229" s="50" t="s">
        <v>281</v>
      </c>
      <c r="J229" s="50">
        <v>3</v>
      </c>
      <c r="K229" s="50">
        <v>3</v>
      </c>
      <c r="L229" s="50">
        <v>3</v>
      </c>
      <c r="M229" s="68">
        <v>5850</v>
      </c>
      <c r="N229" s="66">
        <v>5844.3</v>
      </c>
      <c r="O229" s="67">
        <v>5845</v>
      </c>
      <c r="P229" s="66">
        <f t="shared" si="3"/>
        <v>5</v>
      </c>
      <c r="Q229" s="71"/>
      <c r="R229" s="29"/>
      <c r="S229" s="29"/>
      <c r="T229" s="29"/>
      <c r="U229" s="29"/>
      <c r="V229" s="29"/>
      <c r="W229" s="29"/>
      <c r="X229" s="29"/>
      <c r="Y229" s="29"/>
      <c r="Z229" s="29"/>
      <c r="AA229" s="29"/>
      <c r="AB229" s="29"/>
      <c r="AC229" s="29"/>
      <c r="AD229" s="29"/>
      <c r="AE229" s="29"/>
      <c r="AF229" s="29"/>
      <c r="AG229" s="29"/>
      <c r="AH229" s="29"/>
      <c r="AI229" s="29"/>
      <c r="AJ229" s="29"/>
      <c r="AK229" s="29"/>
    </row>
    <row r="230" spans="1:37" s="30" customFormat="1" ht="69" customHeight="1" x14ac:dyDescent="0.25">
      <c r="A230" s="28" t="s">
        <v>246</v>
      </c>
      <c r="B230" s="28" t="s">
        <v>247</v>
      </c>
      <c r="C230" s="27" t="s">
        <v>12</v>
      </c>
      <c r="D230" s="50" t="s">
        <v>248</v>
      </c>
      <c r="E230" s="50" t="s">
        <v>282</v>
      </c>
      <c r="F230" s="50" t="s">
        <v>91</v>
      </c>
      <c r="G230" s="50" t="s">
        <v>245</v>
      </c>
      <c r="H230" s="50" t="s">
        <v>132</v>
      </c>
      <c r="I230" s="50" t="s">
        <v>278</v>
      </c>
      <c r="J230" s="50">
        <v>2</v>
      </c>
      <c r="K230" s="50">
        <v>2</v>
      </c>
      <c r="L230" s="50">
        <v>2</v>
      </c>
      <c r="M230" s="68">
        <v>780.45</v>
      </c>
      <c r="N230" s="66">
        <v>550.16</v>
      </c>
      <c r="O230" s="67">
        <v>547</v>
      </c>
      <c r="P230" s="66">
        <f t="shared" si="3"/>
        <v>233.45000000000005</v>
      </c>
      <c r="Q230" s="71"/>
      <c r="R230" s="29"/>
      <c r="S230" s="29"/>
      <c r="T230" s="29"/>
      <c r="U230" s="29"/>
      <c r="V230" s="29"/>
      <c r="W230" s="29"/>
      <c r="X230" s="29"/>
      <c r="Y230" s="29"/>
      <c r="Z230" s="29"/>
      <c r="AA230" s="29"/>
      <c r="AB230" s="29"/>
      <c r="AC230" s="29"/>
      <c r="AD230" s="29"/>
      <c r="AE230" s="29"/>
      <c r="AF230" s="29"/>
      <c r="AG230" s="29"/>
      <c r="AH230" s="29"/>
      <c r="AI230" s="29"/>
      <c r="AJ230" s="29"/>
      <c r="AK230" s="29"/>
    </row>
    <row r="231" spans="1:37" s="30" customFormat="1" ht="69" customHeight="1" x14ac:dyDescent="0.25">
      <c r="A231" s="28" t="s">
        <v>246</v>
      </c>
      <c r="B231" s="28" t="s">
        <v>247</v>
      </c>
      <c r="C231" s="27" t="s">
        <v>12</v>
      </c>
      <c r="D231" s="50" t="s">
        <v>248</v>
      </c>
      <c r="E231" s="50" t="s">
        <v>283</v>
      </c>
      <c r="F231" s="50" t="s">
        <v>91</v>
      </c>
      <c r="G231" s="50" t="s">
        <v>245</v>
      </c>
      <c r="H231" s="50" t="s">
        <v>132</v>
      </c>
      <c r="I231" s="50" t="s">
        <v>284</v>
      </c>
      <c r="J231" s="50">
        <v>4</v>
      </c>
      <c r="K231" s="50">
        <v>4</v>
      </c>
      <c r="L231" s="50">
        <v>4</v>
      </c>
      <c r="M231" s="68">
        <v>30310</v>
      </c>
      <c r="N231" s="66">
        <v>19289.07</v>
      </c>
      <c r="O231" s="67">
        <v>19290</v>
      </c>
      <c r="P231" s="66">
        <f t="shared" si="3"/>
        <v>11020</v>
      </c>
      <c r="Q231" s="71"/>
      <c r="R231" s="29"/>
      <c r="S231" s="29"/>
      <c r="T231" s="29"/>
      <c r="U231" s="29"/>
      <c r="V231" s="29"/>
      <c r="W231" s="29"/>
      <c r="X231" s="29"/>
      <c r="Y231" s="29"/>
      <c r="Z231" s="29"/>
      <c r="AA231" s="29"/>
      <c r="AB231" s="29"/>
      <c r="AC231" s="29"/>
      <c r="AD231" s="29"/>
      <c r="AE231" s="29"/>
      <c r="AF231" s="29"/>
      <c r="AG231" s="29"/>
      <c r="AH231" s="29"/>
      <c r="AI231" s="29"/>
      <c r="AJ231" s="29"/>
      <c r="AK231" s="29"/>
    </row>
    <row r="232" spans="1:37" s="30" customFormat="1" ht="69" customHeight="1" x14ac:dyDescent="0.25">
      <c r="A232" s="28" t="s">
        <v>287</v>
      </c>
      <c r="B232" s="28" t="s">
        <v>288</v>
      </c>
      <c r="C232" s="27" t="s">
        <v>12</v>
      </c>
      <c r="D232" s="50" t="s">
        <v>285</v>
      </c>
      <c r="E232" s="50"/>
      <c r="F232" s="50"/>
      <c r="G232" s="50" t="s">
        <v>286</v>
      </c>
      <c r="H232" s="50"/>
      <c r="I232" s="50"/>
      <c r="J232" s="50"/>
      <c r="K232" s="50" t="s">
        <v>150</v>
      </c>
      <c r="L232" s="50"/>
      <c r="M232" s="69">
        <f>SUM(M233:M267)</f>
        <v>741286.15</v>
      </c>
      <c r="N232" s="69">
        <f>SUM(N233:N267)</f>
        <v>649879.85000000009</v>
      </c>
      <c r="O232" s="69">
        <f>SUM(O233:O267)</f>
        <v>938487</v>
      </c>
      <c r="P232" s="66">
        <f t="shared" si="3"/>
        <v>-197200.84999999998</v>
      </c>
      <c r="Q232" s="71"/>
      <c r="R232" s="29"/>
      <c r="S232" s="29"/>
      <c r="T232" s="29"/>
      <c r="U232" s="29"/>
      <c r="V232" s="29"/>
      <c r="W232" s="29"/>
      <c r="X232" s="29"/>
      <c r="Y232" s="29"/>
      <c r="Z232" s="29"/>
      <c r="AA232" s="29"/>
      <c r="AB232" s="29"/>
      <c r="AC232" s="29"/>
      <c r="AD232" s="29"/>
      <c r="AE232" s="29"/>
      <c r="AF232" s="29"/>
      <c r="AG232" s="29"/>
      <c r="AH232" s="29"/>
      <c r="AI232" s="29"/>
      <c r="AJ232" s="29"/>
      <c r="AK232" s="29"/>
    </row>
    <row r="233" spans="1:37" s="30" customFormat="1" ht="69" customHeight="1" x14ac:dyDescent="0.25">
      <c r="A233" s="28" t="s">
        <v>287</v>
      </c>
      <c r="B233" s="28" t="s">
        <v>288</v>
      </c>
      <c r="C233" s="27" t="s">
        <v>12</v>
      </c>
      <c r="D233" s="50" t="s">
        <v>289</v>
      </c>
      <c r="E233" s="50" t="s">
        <v>290</v>
      </c>
      <c r="F233" s="50" t="s">
        <v>91</v>
      </c>
      <c r="G233" s="50" t="s">
        <v>286</v>
      </c>
      <c r="H233" s="50" t="s">
        <v>132</v>
      </c>
      <c r="I233" s="50" t="s">
        <v>291</v>
      </c>
      <c r="J233" s="50">
        <v>1</v>
      </c>
      <c r="K233" s="50">
        <v>1</v>
      </c>
      <c r="L233" s="50">
        <v>1</v>
      </c>
      <c r="M233" s="68">
        <v>45375</v>
      </c>
      <c r="N233" s="68">
        <v>60425.09</v>
      </c>
      <c r="O233" s="67">
        <v>60426</v>
      </c>
      <c r="P233" s="66">
        <f t="shared" si="3"/>
        <v>-15051</v>
      </c>
      <c r="Q233" s="71" t="s">
        <v>292</v>
      </c>
      <c r="R233" s="29"/>
      <c r="S233" s="29"/>
      <c r="T233" s="29"/>
      <c r="U233" s="29"/>
      <c r="V233" s="29"/>
      <c r="W233" s="29"/>
      <c r="X233" s="29"/>
      <c r="Y233" s="29"/>
      <c r="Z233" s="29"/>
      <c r="AA233" s="29"/>
      <c r="AB233" s="29"/>
      <c r="AC233" s="29"/>
      <c r="AD233" s="29"/>
      <c r="AE233" s="29"/>
      <c r="AF233" s="29"/>
      <c r="AG233" s="29"/>
      <c r="AH233" s="29"/>
      <c r="AI233" s="29"/>
      <c r="AJ233" s="29"/>
      <c r="AK233" s="29"/>
    </row>
    <row r="234" spans="1:37" s="30" customFormat="1" ht="69" customHeight="1" x14ac:dyDescent="0.25">
      <c r="A234" s="28" t="s">
        <v>287</v>
      </c>
      <c r="B234" s="28" t="s">
        <v>288</v>
      </c>
      <c r="C234" s="27" t="s">
        <v>12</v>
      </c>
      <c r="D234" s="50" t="s">
        <v>289</v>
      </c>
      <c r="E234" s="50" t="s">
        <v>293</v>
      </c>
      <c r="F234" s="50" t="s">
        <v>91</v>
      </c>
      <c r="G234" s="50" t="s">
        <v>286</v>
      </c>
      <c r="H234" s="50" t="s">
        <v>132</v>
      </c>
      <c r="I234" s="50" t="s">
        <v>294</v>
      </c>
      <c r="J234" s="50">
        <v>1</v>
      </c>
      <c r="K234" s="50">
        <v>1</v>
      </c>
      <c r="L234" s="50">
        <v>1</v>
      </c>
      <c r="M234" s="68">
        <v>0</v>
      </c>
      <c r="N234" s="68">
        <v>5396.57</v>
      </c>
      <c r="O234" s="67">
        <v>5397</v>
      </c>
      <c r="P234" s="66">
        <f t="shared" si="3"/>
        <v>-5397</v>
      </c>
      <c r="Q234" s="71" t="s">
        <v>295</v>
      </c>
      <c r="R234" s="29"/>
      <c r="S234" s="29"/>
      <c r="T234" s="29"/>
      <c r="U234" s="29"/>
      <c r="V234" s="29"/>
      <c r="W234" s="29"/>
      <c r="X234" s="29"/>
      <c r="Y234" s="29"/>
      <c r="Z234" s="29"/>
      <c r="AA234" s="29"/>
      <c r="AB234" s="29"/>
      <c r="AC234" s="29"/>
      <c r="AD234" s="29"/>
      <c r="AE234" s="29"/>
      <c r="AF234" s="29"/>
      <c r="AG234" s="29"/>
      <c r="AH234" s="29"/>
      <c r="AI234" s="29"/>
      <c r="AJ234" s="29"/>
      <c r="AK234" s="29"/>
    </row>
    <row r="235" spans="1:37" s="30" customFormat="1" ht="69" customHeight="1" x14ac:dyDescent="0.25">
      <c r="A235" s="28" t="s">
        <v>287</v>
      </c>
      <c r="B235" s="28" t="s">
        <v>288</v>
      </c>
      <c r="C235" s="27" t="s">
        <v>12</v>
      </c>
      <c r="D235" s="50" t="s">
        <v>289</v>
      </c>
      <c r="E235" s="50" t="s">
        <v>296</v>
      </c>
      <c r="F235" s="50" t="s">
        <v>91</v>
      </c>
      <c r="G235" s="50" t="s">
        <v>286</v>
      </c>
      <c r="H235" s="50" t="s">
        <v>132</v>
      </c>
      <c r="I235" s="50" t="s">
        <v>297</v>
      </c>
      <c r="J235" s="50">
        <v>100</v>
      </c>
      <c r="K235" s="50">
        <v>100</v>
      </c>
      <c r="L235" s="50">
        <v>100</v>
      </c>
      <c r="M235" s="68">
        <v>23716</v>
      </c>
      <c r="N235" s="68">
        <v>0</v>
      </c>
      <c r="O235" s="67">
        <v>26378</v>
      </c>
      <c r="P235" s="66">
        <f t="shared" si="3"/>
        <v>-2662</v>
      </c>
      <c r="Q235" s="71" t="s">
        <v>298</v>
      </c>
      <c r="R235" s="29"/>
      <c r="S235" s="29"/>
      <c r="T235" s="29"/>
      <c r="U235" s="29"/>
      <c r="V235" s="29"/>
      <c r="W235" s="29"/>
      <c r="X235" s="29"/>
      <c r="Y235" s="29"/>
      <c r="Z235" s="29"/>
      <c r="AA235" s="29"/>
      <c r="AB235" s="29"/>
      <c r="AC235" s="29"/>
      <c r="AD235" s="29"/>
      <c r="AE235" s="29"/>
      <c r="AF235" s="29"/>
      <c r="AG235" s="29"/>
      <c r="AH235" s="29"/>
      <c r="AI235" s="29"/>
      <c r="AJ235" s="29"/>
      <c r="AK235" s="29"/>
    </row>
    <row r="236" spans="1:37" s="30" customFormat="1" ht="69" customHeight="1" x14ac:dyDescent="0.25">
      <c r="A236" s="28" t="s">
        <v>287</v>
      </c>
      <c r="B236" s="28" t="s">
        <v>288</v>
      </c>
      <c r="C236" s="27" t="s">
        <v>12</v>
      </c>
      <c r="D236" s="50" t="s">
        <v>289</v>
      </c>
      <c r="E236" s="50" t="s">
        <v>299</v>
      </c>
      <c r="F236" s="50" t="s">
        <v>91</v>
      </c>
      <c r="G236" s="50" t="s">
        <v>286</v>
      </c>
      <c r="H236" s="50" t="s">
        <v>132</v>
      </c>
      <c r="I236" s="50" t="s">
        <v>300</v>
      </c>
      <c r="J236" s="50">
        <v>1177</v>
      </c>
      <c r="K236" s="50">
        <v>1177</v>
      </c>
      <c r="L236" s="50">
        <v>1177</v>
      </c>
      <c r="M236" s="68">
        <v>7519.62</v>
      </c>
      <c r="N236" s="68">
        <v>7519.62</v>
      </c>
      <c r="O236" s="67">
        <v>8228</v>
      </c>
      <c r="P236" s="66">
        <f t="shared" si="3"/>
        <v>-708.38000000000011</v>
      </c>
      <c r="Q236" s="71" t="s">
        <v>301</v>
      </c>
      <c r="R236" s="29"/>
      <c r="S236" s="29"/>
      <c r="T236" s="29"/>
      <c r="U236" s="29"/>
      <c r="V236" s="29"/>
      <c r="W236" s="29"/>
      <c r="X236" s="29"/>
      <c r="Y236" s="29"/>
      <c r="Z236" s="29"/>
      <c r="AA236" s="29"/>
      <c r="AB236" s="29"/>
      <c r="AC236" s="29"/>
      <c r="AD236" s="29"/>
      <c r="AE236" s="29"/>
      <c r="AF236" s="29"/>
      <c r="AG236" s="29"/>
      <c r="AH236" s="29"/>
      <c r="AI236" s="29"/>
      <c r="AJ236" s="29"/>
      <c r="AK236" s="29"/>
    </row>
    <row r="237" spans="1:37" s="30" customFormat="1" ht="69" customHeight="1" x14ac:dyDescent="0.25">
      <c r="A237" s="28" t="s">
        <v>287</v>
      </c>
      <c r="B237" s="28" t="s">
        <v>288</v>
      </c>
      <c r="C237" s="27" t="s">
        <v>12</v>
      </c>
      <c r="D237" s="50" t="s">
        <v>289</v>
      </c>
      <c r="E237" s="50" t="s">
        <v>302</v>
      </c>
      <c r="F237" s="50" t="s">
        <v>91</v>
      </c>
      <c r="G237" s="50" t="s">
        <v>286</v>
      </c>
      <c r="H237" s="50" t="s">
        <v>132</v>
      </c>
      <c r="I237" s="50" t="s">
        <v>303</v>
      </c>
      <c r="J237" s="50">
        <v>134</v>
      </c>
      <c r="K237" s="50">
        <v>134</v>
      </c>
      <c r="L237" s="50">
        <v>139</v>
      </c>
      <c r="M237" s="68">
        <v>20853.04</v>
      </c>
      <c r="N237" s="68">
        <v>20853.04</v>
      </c>
      <c r="O237" s="67">
        <v>23716</v>
      </c>
      <c r="P237" s="66">
        <f t="shared" si="3"/>
        <v>-2862.9599999999991</v>
      </c>
      <c r="Q237" s="71" t="s">
        <v>304</v>
      </c>
      <c r="R237" s="29"/>
      <c r="S237" s="29"/>
      <c r="T237" s="29"/>
      <c r="U237" s="29"/>
      <c r="V237" s="29"/>
      <c r="W237" s="29"/>
      <c r="X237" s="29"/>
      <c r="Y237" s="29"/>
      <c r="Z237" s="29"/>
      <c r="AA237" s="29"/>
      <c r="AB237" s="29"/>
      <c r="AC237" s="29"/>
      <c r="AD237" s="29"/>
      <c r="AE237" s="29"/>
      <c r="AF237" s="29"/>
      <c r="AG237" s="29"/>
      <c r="AH237" s="29"/>
      <c r="AI237" s="29"/>
      <c r="AJ237" s="29"/>
      <c r="AK237" s="29"/>
    </row>
    <row r="238" spans="1:37" s="30" customFormat="1" ht="69" customHeight="1" x14ac:dyDescent="0.25">
      <c r="A238" s="28" t="s">
        <v>287</v>
      </c>
      <c r="B238" s="28" t="s">
        <v>288</v>
      </c>
      <c r="C238" s="27" t="s">
        <v>12</v>
      </c>
      <c r="D238" s="50" t="s">
        <v>289</v>
      </c>
      <c r="E238" s="50" t="s">
        <v>305</v>
      </c>
      <c r="F238" s="50" t="s">
        <v>91</v>
      </c>
      <c r="G238" s="50" t="s">
        <v>286</v>
      </c>
      <c r="H238" s="50" t="s">
        <v>132</v>
      </c>
      <c r="I238" s="50" t="s">
        <v>306</v>
      </c>
      <c r="J238" s="50">
        <v>100</v>
      </c>
      <c r="K238" s="50">
        <v>100</v>
      </c>
      <c r="L238" s="50">
        <v>100</v>
      </c>
      <c r="M238" s="68">
        <v>7865</v>
      </c>
      <c r="N238" s="68">
        <v>7865</v>
      </c>
      <c r="O238" s="67">
        <v>7865</v>
      </c>
      <c r="P238" s="66">
        <f t="shared" si="3"/>
        <v>0</v>
      </c>
      <c r="Q238" s="71"/>
      <c r="R238" s="29"/>
      <c r="S238" s="29"/>
      <c r="T238" s="29"/>
      <c r="U238" s="29"/>
      <c r="V238" s="29"/>
      <c r="W238" s="29"/>
      <c r="X238" s="29"/>
      <c r="Y238" s="29"/>
      <c r="Z238" s="29"/>
      <c r="AA238" s="29"/>
      <c r="AB238" s="29"/>
      <c r="AC238" s="29"/>
      <c r="AD238" s="29"/>
      <c r="AE238" s="29"/>
      <c r="AF238" s="29"/>
      <c r="AG238" s="29"/>
      <c r="AH238" s="29"/>
      <c r="AI238" s="29"/>
      <c r="AJ238" s="29"/>
      <c r="AK238" s="29"/>
    </row>
    <row r="239" spans="1:37" s="30" customFormat="1" ht="69" customHeight="1" x14ac:dyDescent="0.25">
      <c r="A239" s="28" t="s">
        <v>287</v>
      </c>
      <c r="B239" s="28" t="s">
        <v>288</v>
      </c>
      <c r="C239" s="27" t="s">
        <v>12</v>
      </c>
      <c r="D239" s="50" t="s">
        <v>289</v>
      </c>
      <c r="E239" s="50" t="s">
        <v>307</v>
      </c>
      <c r="F239" s="50" t="s">
        <v>91</v>
      </c>
      <c r="G239" s="50" t="s">
        <v>286</v>
      </c>
      <c r="H239" s="50" t="s">
        <v>132</v>
      </c>
      <c r="I239" s="50" t="s">
        <v>308</v>
      </c>
      <c r="J239" s="50">
        <v>1000</v>
      </c>
      <c r="K239" s="50">
        <v>1000</v>
      </c>
      <c r="L239" s="50">
        <v>1000</v>
      </c>
      <c r="M239" s="68">
        <v>9729.61</v>
      </c>
      <c r="N239" s="68">
        <v>0</v>
      </c>
      <c r="O239" s="67">
        <v>9302</v>
      </c>
      <c r="P239" s="66">
        <f t="shared" si="3"/>
        <v>427.61000000000058</v>
      </c>
      <c r="Q239" s="71"/>
      <c r="R239" s="29"/>
      <c r="S239" s="29"/>
      <c r="T239" s="29"/>
      <c r="U239" s="29"/>
      <c r="V239" s="29"/>
      <c r="W239" s="29"/>
      <c r="X239" s="29"/>
      <c r="Y239" s="29"/>
      <c r="Z239" s="29"/>
      <c r="AA239" s="29"/>
      <c r="AB239" s="29"/>
      <c r="AC239" s="29"/>
      <c r="AD239" s="29"/>
      <c r="AE239" s="29"/>
      <c r="AF239" s="29"/>
      <c r="AG239" s="29"/>
      <c r="AH239" s="29"/>
      <c r="AI239" s="29"/>
      <c r="AJ239" s="29"/>
      <c r="AK239" s="29"/>
    </row>
    <row r="240" spans="1:37" s="30" customFormat="1" ht="69" customHeight="1" x14ac:dyDescent="0.25">
      <c r="A240" s="28" t="s">
        <v>287</v>
      </c>
      <c r="B240" s="28" t="s">
        <v>288</v>
      </c>
      <c r="C240" s="27" t="s">
        <v>12</v>
      </c>
      <c r="D240" s="50" t="s">
        <v>289</v>
      </c>
      <c r="E240" s="50" t="s">
        <v>309</v>
      </c>
      <c r="F240" s="50" t="s">
        <v>91</v>
      </c>
      <c r="G240" s="50" t="s">
        <v>286</v>
      </c>
      <c r="H240" s="50" t="s">
        <v>132</v>
      </c>
      <c r="I240" s="50" t="s">
        <v>310</v>
      </c>
      <c r="J240" s="50" t="s">
        <v>311</v>
      </c>
      <c r="K240" s="50" t="s">
        <v>311</v>
      </c>
      <c r="L240" s="50" t="s">
        <v>311</v>
      </c>
      <c r="M240" s="68">
        <v>0</v>
      </c>
      <c r="N240" s="68">
        <v>0</v>
      </c>
      <c r="O240" s="67">
        <v>14000</v>
      </c>
      <c r="P240" s="66">
        <f t="shared" si="3"/>
        <v>-14000</v>
      </c>
      <c r="Q240" s="71" t="s">
        <v>312</v>
      </c>
      <c r="R240" s="29"/>
      <c r="S240" s="29"/>
      <c r="T240" s="29"/>
      <c r="U240" s="29"/>
      <c r="V240" s="29"/>
      <c r="W240" s="29"/>
      <c r="X240" s="29"/>
      <c r="Y240" s="29"/>
      <c r="Z240" s="29"/>
      <c r="AA240" s="29"/>
      <c r="AB240" s="29"/>
      <c r="AC240" s="29"/>
      <c r="AD240" s="29"/>
      <c r="AE240" s="29"/>
      <c r="AF240" s="29"/>
      <c r="AG240" s="29"/>
      <c r="AH240" s="29"/>
      <c r="AI240" s="29"/>
      <c r="AJ240" s="29"/>
      <c r="AK240" s="29"/>
    </row>
    <row r="241" spans="1:37" s="30" customFormat="1" ht="69" customHeight="1" x14ac:dyDescent="0.25">
      <c r="A241" s="28" t="s">
        <v>287</v>
      </c>
      <c r="B241" s="28" t="s">
        <v>288</v>
      </c>
      <c r="C241" s="27" t="s">
        <v>12</v>
      </c>
      <c r="D241" s="50" t="s">
        <v>289</v>
      </c>
      <c r="E241" s="50" t="s">
        <v>313</v>
      </c>
      <c r="F241" s="50" t="s">
        <v>91</v>
      </c>
      <c r="G241" s="50" t="s">
        <v>286</v>
      </c>
      <c r="H241" s="50" t="s">
        <v>132</v>
      </c>
      <c r="I241" s="50" t="s">
        <v>314</v>
      </c>
      <c r="J241" s="50">
        <v>100</v>
      </c>
      <c r="K241" s="50">
        <v>100</v>
      </c>
      <c r="L241" s="50">
        <v>100</v>
      </c>
      <c r="M241" s="68">
        <v>1210</v>
      </c>
      <c r="N241" s="68">
        <v>0</v>
      </c>
      <c r="O241" s="67">
        <v>0</v>
      </c>
      <c r="P241" s="66">
        <f t="shared" si="3"/>
        <v>1210</v>
      </c>
      <c r="Q241" s="71" t="s">
        <v>315</v>
      </c>
      <c r="R241" s="29"/>
      <c r="S241" s="29"/>
      <c r="T241" s="29"/>
      <c r="U241" s="29"/>
      <c r="V241" s="29"/>
      <c r="W241" s="29"/>
      <c r="X241" s="29"/>
      <c r="Y241" s="29"/>
      <c r="Z241" s="29"/>
      <c r="AA241" s="29"/>
      <c r="AB241" s="29"/>
      <c r="AC241" s="29"/>
      <c r="AD241" s="29"/>
      <c r="AE241" s="29"/>
      <c r="AF241" s="29"/>
      <c r="AG241" s="29"/>
      <c r="AH241" s="29"/>
      <c r="AI241" s="29"/>
      <c r="AJ241" s="29"/>
      <c r="AK241" s="29"/>
    </row>
    <row r="242" spans="1:37" s="30" customFormat="1" ht="69" customHeight="1" x14ac:dyDescent="0.25">
      <c r="A242" s="28" t="s">
        <v>287</v>
      </c>
      <c r="B242" s="28" t="s">
        <v>288</v>
      </c>
      <c r="C242" s="27" t="s">
        <v>12</v>
      </c>
      <c r="D242" s="50" t="s">
        <v>289</v>
      </c>
      <c r="E242" s="50" t="s">
        <v>316</v>
      </c>
      <c r="F242" s="50" t="s">
        <v>91</v>
      </c>
      <c r="G242" s="50" t="s">
        <v>286</v>
      </c>
      <c r="H242" s="50" t="s">
        <v>132</v>
      </c>
      <c r="I242" s="50" t="s">
        <v>317</v>
      </c>
      <c r="J242" s="50" t="s">
        <v>318</v>
      </c>
      <c r="K242" s="50" t="s">
        <v>318</v>
      </c>
      <c r="L242" s="50" t="s">
        <v>318</v>
      </c>
      <c r="M242" s="68">
        <v>85217.88</v>
      </c>
      <c r="N242" s="68">
        <v>63524.160000000003</v>
      </c>
      <c r="O242" s="67">
        <v>63525</v>
      </c>
      <c r="P242" s="66">
        <f t="shared" si="3"/>
        <v>21692.880000000005</v>
      </c>
      <c r="Q242" s="71" t="s">
        <v>319</v>
      </c>
      <c r="R242" s="29"/>
      <c r="S242" s="29"/>
      <c r="T242" s="29"/>
      <c r="U242" s="29"/>
      <c r="V242" s="29"/>
      <c r="W242" s="29"/>
      <c r="X242" s="29"/>
      <c r="Y242" s="29"/>
      <c r="Z242" s="29"/>
      <c r="AA242" s="29"/>
      <c r="AB242" s="29"/>
      <c r="AC242" s="29"/>
      <c r="AD242" s="29"/>
      <c r="AE242" s="29"/>
      <c r="AF242" s="29"/>
      <c r="AG242" s="29"/>
      <c r="AH242" s="29"/>
      <c r="AI242" s="29"/>
      <c r="AJ242" s="29"/>
      <c r="AK242" s="29"/>
    </row>
    <row r="243" spans="1:37" s="30" customFormat="1" ht="69" customHeight="1" x14ac:dyDescent="0.25">
      <c r="A243" s="28" t="s">
        <v>287</v>
      </c>
      <c r="B243" s="28" t="s">
        <v>288</v>
      </c>
      <c r="C243" s="27" t="s">
        <v>12</v>
      </c>
      <c r="D243" s="50" t="s">
        <v>289</v>
      </c>
      <c r="E243" s="50" t="s">
        <v>320</v>
      </c>
      <c r="F243" s="50" t="s">
        <v>91</v>
      </c>
      <c r="G243" s="50" t="s">
        <v>286</v>
      </c>
      <c r="H243" s="50" t="s">
        <v>132</v>
      </c>
      <c r="I243" s="50" t="s">
        <v>321</v>
      </c>
      <c r="J243" s="50">
        <v>1858</v>
      </c>
      <c r="K243" s="50">
        <v>1858</v>
      </c>
      <c r="L243" s="50">
        <v>1858</v>
      </c>
      <c r="M243" s="68">
        <v>0</v>
      </c>
      <c r="N243" s="68">
        <v>0</v>
      </c>
      <c r="O243" s="67">
        <v>0</v>
      </c>
      <c r="P243" s="66">
        <f t="shared" si="3"/>
        <v>0</v>
      </c>
      <c r="Q243" s="71" t="s">
        <v>322</v>
      </c>
      <c r="R243" s="29"/>
      <c r="S243" s="29"/>
      <c r="T243" s="29"/>
      <c r="U243" s="29"/>
      <c r="V243" s="29"/>
      <c r="W243" s="29"/>
      <c r="X243" s="29"/>
      <c r="Y243" s="29"/>
      <c r="Z243" s="29"/>
      <c r="AA243" s="29"/>
      <c r="AB243" s="29"/>
      <c r="AC243" s="29"/>
      <c r="AD243" s="29"/>
      <c r="AE243" s="29"/>
      <c r="AF243" s="29"/>
      <c r="AG243" s="29"/>
      <c r="AH243" s="29"/>
      <c r="AI243" s="29"/>
      <c r="AJ243" s="29"/>
      <c r="AK243" s="29"/>
    </row>
    <row r="244" spans="1:37" s="30" customFormat="1" ht="69" customHeight="1" x14ac:dyDescent="0.25">
      <c r="A244" s="28" t="s">
        <v>287</v>
      </c>
      <c r="B244" s="28" t="s">
        <v>288</v>
      </c>
      <c r="C244" s="27" t="s">
        <v>12</v>
      </c>
      <c r="D244" s="50" t="s">
        <v>289</v>
      </c>
      <c r="E244" s="50" t="s">
        <v>323</v>
      </c>
      <c r="F244" s="50" t="s">
        <v>91</v>
      </c>
      <c r="G244" s="50" t="s">
        <v>286</v>
      </c>
      <c r="H244" s="50" t="s">
        <v>132</v>
      </c>
      <c r="I244" s="50" t="s">
        <v>324</v>
      </c>
      <c r="J244" s="50">
        <v>5000</v>
      </c>
      <c r="K244" s="50">
        <v>5000</v>
      </c>
      <c r="L244" s="50">
        <v>5000</v>
      </c>
      <c r="M244" s="68">
        <v>0</v>
      </c>
      <c r="N244" s="68">
        <v>0</v>
      </c>
      <c r="O244" s="67">
        <v>2150</v>
      </c>
      <c r="P244" s="66">
        <f t="shared" si="3"/>
        <v>-2150</v>
      </c>
      <c r="Q244" s="71" t="s">
        <v>325</v>
      </c>
      <c r="R244" s="29"/>
      <c r="S244" s="29"/>
      <c r="T244" s="29"/>
      <c r="U244" s="29"/>
      <c r="V244" s="29"/>
      <c r="W244" s="29"/>
      <c r="X244" s="29"/>
      <c r="Y244" s="29"/>
      <c r="Z244" s="29"/>
      <c r="AA244" s="29"/>
      <c r="AB244" s="29"/>
      <c r="AC244" s="29"/>
      <c r="AD244" s="29"/>
      <c r="AE244" s="29"/>
      <c r="AF244" s="29"/>
      <c r="AG244" s="29"/>
      <c r="AH244" s="29"/>
      <c r="AI244" s="29"/>
      <c r="AJ244" s="29"/>
      <c r="AK244" s="29"/>
    </row>
    <row r="245" spans="1:37" s="30" customFormat="1" ht="69" customHeight="1" x14ac:dyDescent="0.25">
      <c r="A245" s="28" t="s">
        <v>287</v>
      </c>
      <c r="B245" s="28" t="s">
        <v>288</v>
      </c>
      <c r="C245" s="27" t="s">
        <v>12</v>
      </c>
      <c r="D245" s="50" t="s">
        <v>289</v>
      </c>
      <c r="E245" s="50" t="s">
        <v>326</v>
      </c>
      <c r="F245" s="50" t="s">
        <v>91</v>
      </c>
      <c r="G245" s="50" t="s">
        <v>286</v>
      </c>
      <c r="H245" s="50" t="s">
        <v>132</v>
      </c>
      <c r="I245" s="50" t="s">
        <v>327</v>
      </c>
      <c r="J245" s="50">
        <v>1</v>
      </c>
      <c r="K245" s="50">
        <v>1</v>
      </c>
      <c r="L245" s="50">
        <v>1</v>
      </c>
      <c r="M245" s="68">
        <v>0</v>
      </c>
      <c r="N245" s="68">
        <v>0</v>
      </c>
      <c r="O245" s="67">
        <v>17800</v>
      </c>
      <c r="P245" s="66">
        <f t="shared" si="3"/>
        <v>-17800</v>
      </c>
      <c r="Q245" s="71" t="s">
        <v>328</v>
      </c>
      <c r="R245" s="29"/>
      <c r="S245" s="29"/>
      <c r="T245" s="29"/>
      <c r="U245" s="29"/>
      <c r="V245" s="29"/>
      <c r="W245" s="29"/>
      <c r="X245" s="29"/>
      <c r="Y245" s="29"/>
      <c r="Z245" s="29"/>
      <c r="AA245" s="29"/>
      <c r="AB245" s="29"/>
      <c r="AC245" s="29"/>
      <c r="AD245" s="29"/>
      <c r="AE245" s="29"/>
      <c r="AF245" s="29"/>
      <c r="AG245" s="29"/>
      <c r="AH245" s="29"/>
      <c r="AI245" s="29"/>
      <c r="AJ245" s="29"/>
      <c r="AK245" s="29"/>
    </row>
    <row r="246" spans="1:37" s="30" customFormat="1" ht="69" customHeight="1" x14ac:dyDescent="0.25">
      <c r="A246" s="28" t="s">
        <v>287</v>
      </c>
      <c r="B246" s="28" t="s">
        <v>288</v>
      </c>
      <c r="C246" s="27" t="s">
        <v>12</v>
      </c>
      <c r="D246" s="50" t="s">
        <v>329</v>
      </c>
      <c r="E246" s="50" t="s">
        <v>330</v>
      </c>
      <c r="F246" s="50" t="s">
        <v>91</v>
      </c>
      <c r="G246" s="50" t="s">
        <v>286</v>
      </c>
      <c r="H246" s="50" t="s">
        <v>132</v>
      </c>
      <c r="I246" s="50" t="s">
        <v>331</v>
      </c>
      <c r="J246" s="50" t="s">
        <v>332</v>
      </c>
      <c r="K246" s="54">
        <v>1</v>
      </c>
      <c r="L246" s="50" t="s">
        <v>333</v>
      </c>
      <c r="M246" s="68">
        <v>114500</v>
      </c>
      <c r="N246" s="68">
        <v>114190.99</v>
      </c>
      <c r="O246" s="67">
        <v>0</v>
      </c>
      <c r="P246" s="66">
        <f t="shared" si="3"/>
        <v>114500</v>
      </c>
      <c r="Q246" s="71" t="s">
        <v>334</v>
      </c>
      <c r="R246" s="29"/>
      <c r="S246" s="29"/>
      <c r="T246" s="29"/>
      <c r="U246" s="29"/>
      <c r="V246" s="29"/>
      <c r="W246" s="29"/>
      <c r="X246" s="29"/>
      <c r="Y246" s="29"/>
      <c r="Z246" s="29"/>
      <c r="AA246" s="29"/>
      <c r="AB246" s="29"/>
      <c r="AC246" s="29"/>
      <c r="AD246" s="29"/>
      <c r="AE246" s="29"/>
      <c r="AF246" s="29"/>
      <c r="AG246" s="29"/>
      <c r="AH246" s="29"/>
      <c r="AI246" s="29"/>
      <c r="AJ246" s="29"/>
      <c r="AK246" s="29"/>
    </row>
    <row r="247" spans="1:37" s="30" customFormat="1" ht="69" customHeight="1" x14ac:dyDescent="0.25">
      <c r="A247" s="28" t="s">
        <v>287</v>
      </c>
      <c r="B247" s="28" t="s">
        <v>288</v>
      </c>
      <c r="C247" s="27" t="s">
        <v>12</v>
      </c>
      <c r="D247" s="50" t="s">
        <v>335</v>
      </c>
      <c r="E247" s="50" t="s">
        <v>336</v>
      </c>
      <c r="F247" s="50" t="s">
        <v>91</v>
      </c>
      <c r="G247" s="50" t="s">
        <v>286</v>
      </c>
      <c r="H247" s="50" t="s">
        <v>132</v>
      </c>
      <c r="I247" s="50" t="s">
        <v>337</v>
      </c>
      <c r="J247" s="50" t="s">
        <v>338</v>
      </c>
      <c r="K247" s="54">
        <v>1</v>
      </c>
      <c r="L247" s="50" t="s">
        <v>338</v>
      </c>
      <c r="M247" s="68">
        <v>79400</v>
      </c>
      <c r="N247" s="66">
        <v>79389.240000000005</v>
      </c>
      <c r="O247" s="67">
        <v>0</v>
      </c>
      <c r="P247" s="66">
        <f t="shared" si="3"/>
        <v>79400</v>
      </c>
      <c r="Q247" s="71" t="s">
        <v>339</v>
      </c>
      <c r="R247" s="29"/>
      <c r="S247" s="29"/>
      <c r="T247" s="29"/>
      <c r="U247" s="29"/>
      <c r="V247" s="29"/>
      <c r="W247" s="29"/>
      <c r="X247" s="29"/>
      <c r="Y247" s="29"/>
      <c r="Z247" s="29"/>
      <c r="AA247" s="29"/>
      <c r="AB247" s="29"/>
      <c r="AC247" s="29"/>
      <c r="AD247" s="29"/>
      <c r="AE247" s="29"/>
      <c r="AF247" s="29"/>
      <c r="AG247" s="29"/>
      <c r="AH247" s="29"/>
      <c r="AI247" s="29"/>
      <c r="AJ247" s="29"/>
      <c r="AK247" s="29"/>
    </row>
    <row r="248" spans="1:37" s="30" customFormat="1" ht="69" customHeight="1" x14ac:dyDescent="0.25">
      <c r="A248" s="28" t="s">
        <v>287</v>
      </c>
      <c r="B248" s="28" t="s">
        <v>288</v>
      </c>
      <c r="C248" s="27" t="s">
        <v>12</v>
      </c>
      <c r="D248" s="50" t="s">
        <v>340</v>
      </c>
      <c r="E248" s="50" t="s">
        <v>341</v>
      </c>
      <c r="F248" s="50" t="s">
        <v>91</v>
      </c>
      <c r="G248" s="50" t="s">
        <v>286</v>
      </c>
      <c r="H248" s="50" t="s">
        <v>132</v>
      </c>
      <c r="I248" s="50" t="s">
        <v>342</v>
      </c>
      <c r="J248" s="50" t="s">
        <v>343</v>
      </c>
      <c r="K248" s="54">
        <v>1</v>
      </c>
      <c r="L248" s="50" t="s">
        <v>344</v>
      </c>
      <c r="M248" s="68">
        <v>22900</v>
      </c>
      <c r="N248" s="66">
        <v>22895.02</v>
      </c>
      <c r="O248" s="67">
        <v>0</v>
      </c>
      <c r="P248" s="66">
        <f t="shared" si="3"/>
        <v>22900</v>
      </c>
      <c r="Q248" s="71" t="s">
        <v>345</v>
      </c>
      <c r="R248" s="29"/>
      <c r="S248" s="29"/>
      <c r="T248" s="29"/>
      <c r="U248" s="29"/>
      <c r="V248" s="29"/>
      <c r="W248" s="29"/>
      <c r="X248" s="29"/>
      <c r="Y248" s="29"/>
      <c r="Z248" s="29"/>
      <c r="AA248" s="29"/>
      <c r="AB248" s="29"/>
      <c r="AC248" s="29"/>
      <c r="AD248" s="29"/>
      <c r="AE248" s="29"/>
      <c r="AF248" s="29"/>
      <c r="AG248" s="29"/>
      <c r="AH248" s="29"/>
      <c r="AI248" s="29"/>
      <c r="AJ248" s="29"/>
      <c r="AK248" s="29"/>
    </row>
    <row r="249" spans="1:37" s="30" customFormat="1" ht="69" customHeight="1" x14ac:dyDescent="0.25">
      <c r="A249" s="28" t="s">
        <v>287</v>
      </c>
      <c r="B249" s="28" t="s">
        <v>288</v>
      </c>
      <c r="C249" s="27" t="s">
        <v>12</v>
      </c>
      <c r="D249" s="50" t="s">
        <v>346</v>
      </c>
      <c r="E249" s="50" t="s">
        <v>347</v>
      </c>
      <c r="F249" s="50" t="s">
        <v>91</v>
      </c>
      <c r="G249" s="50" t="s">
        <v>286</v>
      </c>
      <c r="H249" s="50" t="s">
        <v>132</v>
      </c>
      <c r="I249" s="50" t="s">
        <v>348</v>
      </c>
      <c r="J249" s="50" t="s">
        <v>349</v>
      </c>
      <c r="K249" s="54">
        <v>0</v>
      </c>
      <c r="L249" s="50" t="s">
        <v>349</v>
      </c>
      <c r="M249" s="68">
        <v>25000</v>
      </c>
      <c r="N249" s="66">
        <v>0</v>
      </c>
      <c r="O249" s="67">
        <v>0</v>
      </c>
      <c r="P249" s="66">
        <f t="shared" si="3"/>
        <v>25000</v>
      </c>
      <c r="Q249" s="71" t="s">
        <v>350</v>
      </c>
      <c r="R249" s="29"/>
      <c r="S249" s="29"/>
      <c r="T249" s="29"/>
      <c r="U249" s="29"/>
      <c r="V249" s="29"/>
      <c r="W249" s="29"/>
      <c r="X249" s="29"/>
      <c r="Y249" s="29"/>
      <c r="Z249" s="29"/>
      <c r="AA249" s="29"/>
      <c r="AB249" s="29"/>
      <c r="AC249" s="29"/>
      <c r="AD249" s="29"/>
      <c r="AE249" s="29"/>
      <c r="AF249" s="29"/>
      <c r="AG249" s="29"/>
      <c r="AH249" s="29"/>
      <c r="AI249" s="29"/>
      <c r="AJ249" s="29"/>
      <c r="AK249" s="29"/>
    </row>
    <row r="250" spans="1:37" s="30" customFormat="1" ht="69" customHeight="1" x14ac:dyDescent="0.25">
      <c r="A250" s="28" t="s">
        <v>287</v>
      </c>
      <c r="B250" s="28" t="s">
        <v>288</v>
      </c>
      <c r="C250" s="27" t="s">
        <v>12</v>
      </c>
      <c r="D250" s="50" t="s">
        <v>351</v>
      </c>
      <c r="E250" s="50" t="s">
        <v>352</v>
      </c>
      <c r="F250" s="50" t="s">
        <v>91</v>
      </c>
      <c r="G250" s="50" t="s">
        <v>286</v>
      </c>
      <c r="H250" s="50"/>
      <c r="I250" s="50" t="s">
        <v>353</v>
      </c>
      <c r="J250" s="50" t="s">
        <v>354</v>
      </c>
      <c r="K250" s="54">
        <v>1</v>
      </c>
      <c r="L250" s="50" t="s">
        <v>354</v>
      </c>
      <c r="M250" s="68" t="s">
        <v>3</v>
      </c>
      <c r="N250" s="66" t="s">
        <v>3</v>
      </c>
      <c r="O250" s="67">
        <v>363000</v>
      </c>
      <c r="P250" s="66" t="e">
        <f t="shared" si="3"/>
        <v>#VALUE!</v>
      </c>
      <c r="Q250" s="71" t="s">
        <v>355</v>
      </c>
      <c r="R250" s="29"/>
      <c r="S250" s="29"/>
      <c r="T250" s="29"/>
      <c r="U250" s="29"/>
      <c r="V250" s="29"/>
      <c r="W250" s="29"/>
      <c r="X250" s="29"/>
      <c r="Y250" s="29"/>
      <c r="Z250" s="29"/>
      <c r="AA250" s="29"/>
      <c r="AB250" s="29"/>
      <c r="AC250" s="29"/>
      <c r="AD250" s="29"/>
      <c r="AE250" s="29"/>
      <c r="AF250" s="29"/>
      <c r="AG250" s="29"/>
      <c r="AH250" s="29"/>
      <c r="AI250" s="29"/>
      <c r="AJ250" s="29"/>
      <c r="AK250" s="29"/>
    </row>
    <row r="251" spans="1:37" s="30" customFormat="1" ht="69" customHeight="1" x14ac:dyDescent="0.25">
      <c r="A251" s="28" t="s">
        <v>287</v>
      </c>
      <c r="B251" s="28" t="s">
        <v>288</v>
      </c>
      <c r="C251" s="27" t="s">
        <v>12</v>
      </c>
      <c r="D251" s="50" t="s">
        <v>356</v>
      </c>
      <c r="E251" s="50" t="s">
        <v>357</v>
      </c>
      <c r="F251" s="50" t="s">
        <v>91</v>
      </c>
      <c r="G251" s="50" t="s">
        <v>286</v>
      </c>
      <c r="H251" s="50" t="s">
        <v>132</v>
      </c>
      <c r="I251" s="50" t="s">
        <v>358</v>
      </c>
      <c r="J251" s="50">
        <v>48</v>
      </c>
      <c r="K251" s="59" t="s">
        <v>359</v>
      </c>
      <c r="L251" s="50">
        <v>240</v>
      </c>
      <c r="M251" s="68">
        <v>22700</v>
      </c>
      <c r="N251" s="68">
        <v>22608.85</v>
      </c>
      <c r="O251" s="69">
        <v>37600</v>
      </c>
      <c r="P251" s="66">
        <f t="shared" si="3"/>
        <v>-14900</v>
      </c>
      <c r="Q251" s="71" t="s">
        <v>4073</v>
      </c>
      <c r="R251" s="29"/>
      <c r="S251" s="29"/>
      <c r="T251" s="29"/>
      <c r="U251" s="29"/>
      <c r="V251" s="29"/>
      <c r="W251" s="29"/>
      <c r="X251" s="29"/>
      <c r="Y251" s="29"/>
      <c r="Z251" s="29"/>
      <c r="AA251" s="29"/>
      <c r="AB251" s="29"/>
      <c r="AC251" s="29"/>
      <c r="AD251" s="29"/>
      <c r="AE251" s="29"/>
      <c r="AF251" s="29"/>
      <c r="AG251" s="29"/>
      <c r="AH251" s="29"/>
      <c r="AI251" s="29"/>
      <c r="AJ251" s="29"/>
      <c r="AK251" s="29"/>
    </row>
    <row r="252" spans="1:37" s="30" customFormat="1" ht="69" customHeight="1" x14ac:dyDescent="0.25">
      <c r="A252" s="28" t="s">
        <v>287</v>
      </c>
      <c r="B252" s="28" t="s">
        <v>288</v>
      </c>
      <c r="C252" s="27" t="s">
        <v>12</v>
      </c>
      <c r="D252" s="50" t="s">
        <v>360</v>
      </c>
      <c r="E252" s="50" t="s">
        <v>361</v>
      </c>
      <c r="F252" s="50" t="s">
        <v>91</v>
      </c>
      <c r="G252" s="50" t="s">
        <v>286</v>
      </c>
      <c r="H252" s="50" t="s">
        <v>132</v>
      </c>
      <c r="I252" s="50" t="s">
        <v>362</v>
      </c>
      <c r="J252" s="50" t="s">
        <v>363</v>
      </c>
      <c r="K252" s="54">
        <v>1</v>
      </c>
      <c r="L252" s="50" t="s">
        <v>363</v>
      </c>
      <c r="M252" s="68">
        <v>13500</v>
      </c>
      <c r="N252" s="68">
        <v>13310</v>
      </c>
      <c r="O252" s="69">
        <v>14000</v>
      </c>
      <c r="P252" s="66">
        <f t="shared" si="3"/>
        <v>-500</v>
      </c>
      <c r="Q252" s="71" t="s">
        <v>4074</v>
      </c>
      <c r="R252" s="29"/>
      <c r="S252" s="29"/>
      <c r="T252" s="29"/>
      <c r="U252" s="29"/>
      <c r="V252" s="29"/>
      <c r="W252" s="29"/>
      <c r="X252" s="29"/>
      <c r="Y252" s="29"/>
      <c r="Z252" s="29"/>
      <c r="AA252" s="29"/>
      <c r="AB252" s="29"/>
      <c r="AC252" s="29"/>
      <c r="AD252" s="29"/>
      <c r="AE252" s="29"/>
      <c r="AF252" s="29"/>
      <c r="AG252" s="29"/>
      <c r="AH252" s="29"/>
      <c r="AI252" s="29"/>
      <c r="AJ252" s="29"/>
      <c r="AK252" s="29"/>
    </row>
    <row r="253" spans="1:37" s="30" customFormat="1" ht="69" customHeight="1" x14ac:dyDescent="0.25">
      <c r="A253" s="28" t="s">
        <v>287</v>
      </c>
      <c r="B253" s="28" t="s">
        <v>288</v>
      </c>
      <c r="C253" s="27" t="s">
        <v>12</v>
      </c>
      <c r="D253" s="50" t="s">
        <v>364</v>
      </c>
      <c r="E253" s="50" t="s">
        <v>365</v>
      </c>
      <c r="F253" s="50" t="s">
        <v>91</v>
      </c>
      <c r="G253" s="50" t="s">
        <v>286</v>
      </c>
      <c r="H253" s="50" t="s">
        <v>132</v>
      </c>
      <c r="I253" s="50" t="s">
        <v>366</v>
      </c>
      <c r="J253" s="50" t="s">
        <v>367</v>
      </c>
      <c r="K253" s="54">
        <v>1</v>
      </c>
      <c r="L253" s="50" t="s">
        <v>368</v>
      </c>
      <c r="M253" s="68">
        <v>0</v>
      </c>
      <c r="N253" s="66">
        <v>0</v>
      </c>
      <c r="O253" s="67">
        <v>0</v>
      </c>
      <c r="P253" s="66">
        <f t="shared" si="3"/>
        <v>0</v>
      </c>
      <c r="Q253" s="71" t="s">
        <v>369</v>
      </c>
      <c r="R253" s="29"/>
      <c r="S253" s="29"/>
      <c r="T253" s="29"/>
      <c r="U253" s="29"/>
      <c r="V253" s="29"/>
      <c r="W253" s="29"/>
      <c r="X253" s="29"/>
      <c r="Y253" s="29"/>
      <c r="Z253" s="29"/>
      <c r="AA253" s="29"/>
      <c r="AB253" s="29"/>
      <c r="AC253" s="29"/>
      <c r="AD253" s="29"/>
      <c r="AE253" s="29"/>
      <c r="AF253" s="29"/>
      <c r="AG253" s="29"/>
      <c r="AH253" s="29"/>
      <c r="AI253" s="29"/>
      <c r="AJ253" s="29"/>
      <c r="AK253" s="29"/>
    </row>
    <row r="254" spans="1:37" s="30" customFormat="1" ht="69" customHeight="1" x14ac:dyDescent="0.25">
      <c r="A254" s="28" t="s">
        <v>287</v>
      </c>
      <c r="B254" s="28" t="s">
        <v>288</v>
      </c>
      <c r="C254" s="27" t="s">
        <v>12</v>
      </c>
      <c r="D254" s="50" t="s">
        <v>370</v>
      </c>
      <c r="E254" s="50" t="s">
        <v>371</v>
      </c>
      <c r="F254" s="50" t="s">
        <v>91</v>
      </c>
      <c r="G254" s="50" t="s">
        <v>286</v>
      </c>
      <c r="H254" s="50" t="s">
        <v>132</v>
      </c>
      <c r="I254" s="50" t="s">
        <v>372</v>
      </c>
      <c r="J254" s="50" t="s">
        <v>373</v>
      </c>
      <c r="K254" s="54">
        <v>1</v>
      </c>
      <c r="L254" s="50" t="s">
        <v>373</v>
      </c>
      <c r="M254" s="68">
        <v>4300</v>
      </c>
      <c r="N254" s="66">
        <v>0</v>
      </c>
      <c r="O254" s="69">
        <v>0</v>
      </c>
      <c r="P254" s="66">
        <f t="shared" si="3"/>
        <v>4300</v>
      </c>
      <c r="Q254" s="71"/>
      <c r="R254" s="29"/>
      <c r="S254" s="29"/>
      <c r="T254" s="29"/>
      <c r="U254" s="29"/>
      <c r="V254" s="29"/>
      <c r="W254" s="29"/>
      <c r="X254" s="29"/>
      <c r="Y254" s="29"/>
      <c r="Z254" s="29"/>
      <c r="AA254" s="29"/>
      <c r="AB254" s="29"/>
      <c r="AC254" s="29"/>
      <c r="AD254" s="29"/>
      <c r="AE254" s="29"/>
      <c r="AF254" s="29"/>
      <c r="AG254" s="29"/>
      <c r="AH254" s="29"/>
      <c r="AI254" s="29"/>
      <c r="AJ254" s="29"/>
      <c r="AK254" s="29"/>
    </row>
    <row r="255" spans="1:37" s="30" customFormat="1" ht="69" customHeight="1" x14ac:dyDescent="0.25">
      <c r="A255" s="28" t="s">
        <v>287</v>
      </c>
      <c r="B255" s="28" t="s">
        <v>288</v>
      </c>
      <c r="C255" s="27" t="s">
        <v>12</v>
      </c>
      <c r="D255" s="50" t="s">
        <v>374</v>
      </c>
      <c r="E255" s="50" t="s">
        <v>375</v>
      </c>
      <c r="F255" s="50" t="s">
        <v>91</v>
      </c>
      <c r="G255" s="50" t="s">
        <v>286</v>
      </c>
      <c r="H255" s="50" t="s">
        <v>132</v>
      </c>
      <c r="I255" s="50" t="s">
        <v>376</v>
      </c>
      <c r="J255" s="50" t="s">
        <v>262</v>
      </c>
      <c r="K255" s="54">
        <v>1</v>
      </c>
      <c r="L255" s="50" t="s">
        <v>262</v>
      </c>
      <c r="M255" s="68">
        <v>4700</v>
      </c>
      <c r="N255" s="68">
        <v>4620.82</v>
      </c>
      <c r="O255" s="67">
        <v>5100</v>
      </c>
      <c r="P255" s="66">
        <f t="shared" si="3"/>
        <v>-400</v>
      </c>
      <c r="Q255" s="71"/>
      <c r="R255" s="29"/>
      <c r="S255" s="29"/>
      <c r="T255" s="29"/>
      <c r="U255" s="29"/>
      <c r="V255" s="29"/>
      <c r="W255" s="29"/>
      <c r="X255" s="29"/>
      <c r="Y255" s="29"/>
      <c r="Z255" s="29"/>
      <c r="AA255" s="29"/>
      <c r="AB255" s="29"/>
      <c r="AC255" s="29"/>
      <c r="AD255" s="29"/>
      <c r="AE255" s="29"/>
      <c r="AF255" s="29"/>
      <c r="AG255" s="29"/>
      <c r="AH255" s="29"/>
      <c r="AI255" s="29"/>
      <c r="AJ255" s="29"/>
      <c r="AK255" s="29"/>
    </row>
    <row r="256" spans="1:37" s="30" customFormat="1" ht="69" customHeight="1" x14ac:dyDescent="0.25">
      <c r="A256" s="28" t="s">
        <v>287</v>
      </c>
      <c r="B256" s="28" t="s">
        <v>288</v>
      </c>
      <c r="C256" s="27" t="s">
        <v>12</v>
      </c>
      <c r="D256" s="50" t="s">
        <v>377</v>
      </c>
      <c r="E256" s="50" t="s">
        <v>378</v>
      </c>
      <c r="F256" s="50" t="s">
        <v>91</v>
      </c>
      <c r="G256" s="50" t="s">
        <v>286</v>
      </c>
      <c r="H256" s="50" t="s">
        <v>132</v>
      </c>
      <c r="I256" s="50" t="s">
        <v>379</v>
      </c>
      <c r="J256" s="50" t="s">
        <v>380</v>
      </c>
      <c r="K256" s="54">
        <v>1</v>
      </c>
      <c r="L256" s="50" t="s">
        <v>380</v>
      </c>
      <c r="M256" s="68">
        <v>5600</v>
      </c>
      <c r="N256" s="68">
        <v>4033.33</v>
      </c>
      <c r="O256" s="69">
        <v>4100</v>
      </c>
      <c r="P256" s="66">
        <f t="shared" si="3"/>
        <v>1500</v>
      </c>
      <c r="Q256" s="71" t="s">
        <v>381</v>
      </c>
      <c r="R256" s="29"/>
      <c r="S256" s="29"/>
      <c r="T256" s="29"/>
      <c r="U256" s="29"/>
      <c r="V256" s="29"/>
      <c r="W256" s="29"/>
      <c r="X256" s="29"/>
      <c r="Y256" s="29"/>
      <c r="Z256" s="29"/>
      <c r="AA256" s="29"/>
      <c r="AB256" s="29"/>
      <c r="AC256" s="29"/>
      <c r="AD256" s="29"/>
      <c r="AE256" s="29"/>
      <c r="AF256" s="29"/>
      <c r="AG256" s="29"/>
      <c r="AH256" s="29"/>
      <c r="AI256" s="29"/>
      <c r="AJ256" s="29"/>
      <c r="AK256" s="29"/>
    </row>
    <row r="257" spans="1:37" s="30" customFormat="1" ht="69" customHeight="1" x14ac:dyDescent="0.25">
      <c r="A257" s="28" t="s">
        <v>287</v>
      </c>
      <c r="B257" s="28" t="s">
        <v>288</v>
      </c>
      <c r="C257" s="27" t="s">
        <v>12</v>
      </c>
      <c r="D257" s="50" t="s">
        <v>382</v>
      </c>
      <c r="E257" s="50" t="s">
        <v>383</v>
      </c>
      <c r="F257" s="50" t="s">
        <v>91</v>
      </c>
      <c r="G257" s="50" t="s">
        <v>286</v>
      </c>
      <c r="H257" s="50" t="s">
        <v>132</v>
      </c>
      <c r="I257" s="50" t="s">
        <v>384</v>
      </c>
      <c r="J257" s="50">
        <v>1</v>
      </c>
      <c r="K257" s="50">
        <v>1</v>
      </c>
      <c r="L257" s="50">
        <v>1</v>
      </c>
      <c r="M257" s="68">
        <v>1600</v>
      </c>
      <c r="N257" s="68">
        <v>1495.51</v>
      </c>
      <c r="O257" s="69">
        <v>1600</v>
      </c>
      <c r="P257" s="66">
        <f t="shared" si="3"/>
        <v>0</v>
      </c>
      <c r="Q257" s="71"/>
      <c r="R257" s="29"/>
      <c r="S257" s="29"/>
      <c r="T257" s="29"/>
      <c r="U257" s="29"/>
      <c r="V257" s="29"/>
      <c r="W257" s="29"/>
      <c r="X257" s="29"/>
      <c r="Y257" s="29"/>
      <c r="Z257" s="29"/>
      <c r="AA257" s="29"/>
      <c r="AB257" s="29"/>
      <c r="AC257" s="29"/>
      <c r="AD257" s="29"/>
      <c r="AE257" s="29"/>
      <c r="AF257" s="29"/>
      <c r="AG257" s="29"/>
      <c r="AH257" s="29"/>
      <c r="AI257" s="29"/>
      <c r="AJ257" s="29"/>
      <c r="AK257" s="29"/>
    </row>
    <row r="258" spans="1:37" s="30" customFormat="1" ht="69" customHeight="1" x14ac:dyDescent="0.25">
      <c r="A258" s="28" t="s">
        <v>287</v>
      </c>
      <c r="B258" s="28" t="s">
        <v>288</v>
      </c>
      <c r="C258" s="27" t="s">
        <v>12</v>
      </c>
      <c r="D258" s="50" t="s">
        <v>385</v>
      </c>
      <c r="E258" s="50" t="s">
        <v>386</v>
      </c>
      <c r="F258" s="50" t="s">
        <v>91</v>
      </c>
      <c r="G258" s="50" t="s">
        <v>286</v>
      </c>
      <c r="H258" s="50" t="s">
        <v>132</v>
      </c>
      <c r="I258" s="50" t="s">
        <v>387</v>
      </c>
      <c r="J258" s="50" t="s">
        <v>388</v>
      </c>
      <c r="K258" s="54">
        <v>1</v>
      </c>
      <c r="L258" s="50" t="s">
        <v>388</v>
      </c>
      <c r="M258" s="68">
        <v>12500</v>
      </c>
      <c r="N258" s="68">
        <v>12500</v>
      </c>
      <c r="O258" s="69">
        <v>12500</v>
      </c>
      <c r="P258" s="66">
        <f t="shared" si="3"/>
        <v>0</v>
      </c>
      <c r="Q258" s="71"/>
      <c r="R258" s="29"/>
      <c r="S258" s="29"/>
      <c r="T258" s="29"/>
      <c r="U258" s="29"/>
      <c r="V258" s="29"/>
      <c r="W258" s="29"/>
      <c r="X258" s="29"/>
      <c r="Y258" s="29"/>
      <c r="Z258" s="29"/>
      <c r="AA258" s="29"/>
      <c r="AB258" s="29"/>
      <c r="AC258" s="29"/>
      <c r="AD258" s="29"/>
      <c r="AE258" s="29"/>
      <c r="AF258" s="29"/>
      <c r="AG258" s="29"/>
      <c r="AH258" s="29"/>
      <c r="AI258" s="29"/>
      <c r="AJ258" s="29"/>
      <c r="AK258" s="29"/>
    </row>
    <row r="259" spans="1:37" s="30" customFormat="1" ht="69" customHeight="1" x14ac:dyDescent="0.25">
      <c r="A259" s="28" t="s">
        <v>287</v>
      </c>
      <c r="B259" s="28" t="s">
        <v>288</v>
      </c>
      <c r="C259" s="27" t="s">
        <v>12</v>
      </c>
      <c r="D259" s="50" t="s">
        <v>389</v>
      </c>
      <c r="E259" s="50" t="s">
        <v>390</v>
      </c>
      <c r="F259" s="50" t="s">
        <v>91</v>
      </c>
      <c r="G259" s="50" t="s">
        <v>286</v>
      </c>
      <c r="H259" s="50" t="s">
        <v>132</v>
      </c>
      <c r="I259" s="50" t="s">
        <v>391</v>
      </c>
      <c r="J259" s="50" t="s">
        <v>392</v>
      </c>
      <c r="K259" s="54">
        <v>1</v>
      </c>
      <c r="L259" s="50" t="s">
        <v>392</v>
      </c>
      <c r="M259" s="68">
        <v>0</v>
      </c>
      <c r="N259" s="68">
        <v>0</v>
      </c>
      <c r="O259" s="69">
        <v>0</v>
      </c>
      <c r="P259" s="66">
        <f t="shared" ref="P259:P322" si="4">M259-O259</f>
        <v>0</v>
      </c>
      <c r="Q259" s="71"/>
      <c r="R259" s="29"/>
      <c r="S259" s="29"/>
      <c r="T259" s="29"/>
      <c r="U259" s="29"/>
      <c r="V259" s="29"/>
      <c r="W259" s="29"/>
      <c r="X259" s="29"/>
      <c r="Y259" s="29"/>
      <c r="Z259" s="29"/>
      <c r="AA259" s="29"/>
      <c r="AB259" s="29"/>
      <c r="AC259" s="29"/>
      <c r="AD259" s="29"/>
      <c r="AE259" s="29"/>
      <c r="AF259" s="29"/>
      <c r="AG259" s="29"/>
      <c r="AH259" s="29"/>
      <c r="AI259" s="29"/>
      <c r="AJ259" s="29"/>
      <c r="AK259" s="29"/>
    </row>
    <row r="260" spans="1:37" s="30" customFormat="1" ht="69" customHeight="1" x14ac:dyDescent="0.25">
      <c r="A260" s="28" t="s">
        <v>287</v>
      </c>
      <c r="B260" s="28" t="s">
        <v>288</v>
      </c>
      <c r="C260" s="27" t="s">
        <v>12</v>
      </c>
      <c r="D260" s="50" t="s">
        <v>393</v>
      </c>
      <c r="E260" s="50" t="s">
        <v>394</v>
      </c>
      <c r="F260" s="50" t="s">
        <v>91</v>
      </c>
      <c r="G260" s="50" t="s">
        <v>286</v>
      </c>
      <c r="H260" s="50" t="s">
        <v>132</v>
      </c>
      <c r="I260" s="50" t="s">
        <v>395</v>
      </c>
      <c r="J260" s="50" t="s">
        <v>396</v>
      </c>
      <c r="K260" s="54">
        <v>1</v>
      </c>
      <c r="L260" s="50" t="s">
        <v>396</v>
      </c>
      <c r="M260" s="68">
        <v>1400</v>
      </c>
      <c r="N260" s="68">
        <v>0</v>
      </c>
      <c r="O260" s="69">
        <v>1500</v>
      </c>
      <c r="P260" s="66">
        <f t="shared" si="4"/>
        <v>-100</v>
      </c>
      <c r="Q260" s="71"/>
      <c r="R260" s="29"/>
      <c r="S260" s="29"/>
      <c r="T260" s="29"/>
      <c r="U260" s="29"/>
      <c r="V260" s="29"/>
      <c r="W260" s="29"/>
      <c r="X260" s="29"/>
      <c r="Y260" s="29"/>
      <c r="Z260" s="29"/>
      <c r="AA260" s="29"/>
      <c r="AB260" s="29"/>
      <c r="AC260" s="29"/>
      <c r="AD260" s="29"/>
      <c r="AE260" s="29"/>
      <c r="AF260" s="29"/>
      <c r="AG260" s="29"/>
      <c r="AH260" s="29"/>
      <c r="AI260" s="29"/>
      <c r="AJ260" s="29"/>
      <c r="AK260" s="29"/>
    </row>
    <row r="261" spans="1:37" s="30" customFormat="1" ht="69" customHeight="1" x14ac:dyDescent="0.25">
      <c r="A261" s="28" t="s">
        <v>287</v>
      </c>
      <c r="B261" s="28" t="s">
        <v>288</v>
      </c>
      <c r="C261" s="27" t="s">
        <v>12</v>
      </c>
      <c r="D261" s="50" t="s">
        <v>397</v>
      </c>
      <c r="E261" s="50" t="s">
        <v>398</v>
      </c>
      <c r="F261" s="50" t="s">
        <v>91</v>
      </c>
      <c r="G261" s="50" t="s">
        <v>286</v>
      </c>
      <c r="H261" s="50" t="s">
        <v>132</v>
      </c>
      <c r="I261" s="50" t="s">
        <v>399</v>
      </c>
      <c r="J261" s="59" t="s">
        <v>400</v>
      </c>
      <c r="K261" s="59" t="s">
        <v>400</v>
      </c>
      <c r="L261" s="59" t="s">
        <v>400</v>
      </c>
      <c r="M261" s="68">
        <v>7300</v>
      </c>
      <c r="N261" s="68">
        <v>7222.28</v>
      </c>
      <c r="O261" s="69">
        <v>8500</v>
      </c>
      <c r="P261" s="66">
        <f t="shared" si="4"/>
        <v>-1200</v>
      </c>
      <c r="Q261" s="71" t="s">
        <v>4075</v>
      </c>
      <c r="R261" s="29"/>
      <c r="S261" s="29"/>
      <c r="T261" s="29"/>
      <c r="U261" s="29"/>
      <c r="V261" s="29"/>
      <c r="W261" s="29"/>
      <c r="X261" s="29"/>
      <c r="Y261" s="29"/>
      <c r="Z261" s="29"/>
      <c r="AA261" s="29"/>
      <c r="AB261" s="29"/>
      <c r="AC261" s="29"/>
      <c r="AD261" s="29"/>
      <c r="AE261" s="29"/>
      <c r="AF261" s="29"/>
      <c r="AG261" s="29"/>
      <c r="AH261" s="29"/>
      <c r="AI261" s="29"/>
      <c r="AJ261" s="29"/>
      <c r="AK261" s="29"/>
    </row>
    <row r="262" spans="1:37" s="30" customFormat="1" ht="69" customHeight="1" x14ac:dyDescent="0.25">
      <c r="A262" s="28" t="s">
        <v>287</v>
      </c>
      <c r="B262" s="28" t="s">
        <v>288</v>
      </c>
      <c r="C262" s="27" t="s">
        <v>12</v>
      </c>
      <c r="D262" s="50" t="s">
        <v>401</v>
      </c>
      <c r="E262" s="50" t="s">
        <v>402</v>
      </c>
      <c r="F262" s="50" t="s">
        <v>91</v>
      </c>
      <c r="G262" s="50" t="s">
        <v>286</v>
      </c>
      <c r="H262" s="50" t="s">
        <v>132</v>
      </c>
      <c r="I262" s="50" t="s">
        <v>403</v>
      </c>
      <c r="J262" s="59" t="s">
        <v>404</v>
      </c>
      <c r="K262" s="59" t="s">
        <v>404</v>
      </c>
      <c r="L262" s="59" t="s">
        <v>405</v>
      </c>
      <c r="M262" s="68">
        <v>60500</v>
      </c>
      <c r="N262" s="68">
        <v>52000.19</v>
      </c>
      <c r="O262" s="69">
        <v>52100</v>
      </c>
      <c r="P262" s="66">
        <f t="shared" si="4"/>
        <v>8400</v>
      </c>
      <c r="Q262" s="71" t="s">
        <v>406</v>
      </c>
      <c r="R262" s="29"/>
      <c r="S262" s="29"/>
      <c r="T262" s="29"/>
      <c r="U262" s="29"/>
      <c r="V262" s="29"/>
      <c r="W262" s="29"/>
      <c r="X262" s="29"/>
      <c r="Y262" s="29"/>
      <c r="Z262" s="29"/>
      <c r="AA262" s="29"/>
      <c r="AB262" s="29"/>
      <c r="AC262" s="29"/>
      <c r="AD262" s="29"/>
      <c r="AE262" s="29"/>
      <c r="AF262" s="29"/>
      <c r="AG262" s="29"/>
      <c r="AH262" s="29"/>
      <c r="AI262" s="29"/>
      <c r="AJ262" s="29"/>
      <c r="AK262" s="29"/>
    </row>
    <row r="263" spans="1:37" s="30" customFormat="1" ht="69" customHeight="1" x14ac:dyDescent="0.25">
      <c r="A263" s="28" t="s">
        <v>287</v>
      </c>
      <c r="B263" s="28" t="s">
        <v>288</v>
      </c>
      <c r="C263" s="27" t="s">
        <v>12</v>
      </c>
      <c r="D263" s="50" t="s">
        <v>407</v>
      </c>
      <c r="E263" s="50" t="s">
        <v>408</v>
      </c>
      <c r="F263" s="50" t="s">
        <v>91</v>
      </c>
      <c r="G263" s="50" t="s">
        <v>286</v>
      </c>
      <c r="H263" s="50" t="s">
        <v>132</v>
      </c>
      <c r="I263" s="50" t="s">
        <v>409</v>
      </c>
      <c r="J263" s="50" t="s">
        <v>410</v>
      </c>
      <c r="K263" s="54">
        <v>1</v>
      </c>
      <c r="L263" s="50" t="s">
        <v>410</v>
      </c>
      <c r="M263" s="68">
        <v>108900</v>
      </c>
      <c r="N263" s="68">
        <v>108900</v>
      </c>
      <c r="O263" s="69">
        <v>145200</v>
      </c>
      <c r="P263" s="66">
        <f t="shared" si="4"/>
        <v>-36300</v>
      </c>
      <c r="Q263" s="71" t="s">
        <v>411</v>
      </c>
      <c r="R263" s="29"/>
      <c r="S263" s="29"/>
      <c r="T263" s="29"/>
      <c r="U263" s="29"/>
      <c r="V263" s="29"/>
      <c r="W263" s="29"/>
      <c r="X263" s="29"/>
      <c r="Y263" s="29"/>
      <c r="Z263" s="29"/>
      <c r="AA263" s="29"/>
      <c r="AB263" s="29"/>
      <c r="AC263" s="29"/>
      <c r="AD263" s="29"/>
      <c r="AE263" s="29"/>
      <c r="AF263" s="29"/>
      <c r="AG263" s="29"/>
      <c r="AH263" s="29"/>
      <c r="AI263" s="29"/>
      <c r="AJ263" s="29"/>
      <c r="AK263" s="29"/>
    </row>
    <row r="264" spans="1:37" s="30" customFormat="1" ht="69" customHeight="1" x14ac:dyDescent="0.25">
      <c r="A264" s="28" t="s">
        <v>287</v>
      </c>
      <c r="B264" s="28" t="s">
        <v>288</v>
      </c>
      <c r="C264" s="27" t="s">
        <v>12</v>
      </c>
      <c r="D264" s="50" t="s">
        <v>412</v>
      </c>
      <c r="E264" s="50" t="s">
        <v>413</v>
      </c>
      <c r="F264" s="50" t="s">
        <v>91</v>
      </c>
      <c r="G264" s="50" t="s">
        <v>286</v>
      </c>
      <c r="H264" s="50" t="s">
        <v>132</v>
      </c>
      <c r="I264" s="50" t="s">
        <v>414</v>
      </c>
      <c r="J264" s="50">
        <v>1</v>
      </c>
      <c r="K264" s="50">
        <v>1</v>
      </c>
      <c r="L264" s="50">
        <v>1</v>
      </c>
      <c r="M264" s="68">
        <v>20000</v>
      </c>
      <c r="N264" s="68">
        <v>19360</v>
      </c>
      <c r="O264" s="69">
        <v>19500</v>
      </c>
      <c r="P264" s="66">
        <f t="shared" si="4"/>
        <v>500</v>
      </c>
      <c r="Q264" s="71"/>
      <c r="R264" s="29"/>
      <c r="S264" s="29"/>
      <c r="T264" s="29"/>
      <c r="U264" s="29"/>
      <c r="V264" s="29"/>
      <c r="W264" s="29"/>
      <c r="X264" s="29"/>
      <c r="Y264" s="29"/>
      <c r="Z264" s="29"/>
      <c r="AA264" s="29"/>
      <c r="AB264" s="29"/>
      <c r="AC264" s="29"/>
      <c r="AD264" s="29"/>
      <c r="AE264" s="29"/>
      <c r="AF264" s="29"/>
      <c r="AG264" s="29"/>
      <c r="AH264" s="29"/>
      <c r="AI264" s="29"/>
      <c r="AJ264" s="29"/>
      <c r="AK264" s="29"/>
    </row>
    <row r="265" spans="1:37" s="30" customFormat="1" ht="69" customHeight="1" x14ac:dyDescent="0.25">
      <c r="A265" s="28" t="s">
        <v>287</v>
      </c>
      <c r="B265" s="28" t="s">
        <v>288</v>
      </c>
      <c r="C265" s="27" t="s">
        <v>12</v>
      </c>
      <c r="D265" s="50" t="s">
        <v>415</v>
      </c>
      <c r="E265" s="50" t="s">
        <v>416</v>
      </c>
      <c r="F265" s="50" t="s">
        <v>91</v>
      </c>
      <c r="G265" s="50" t="s">
        <v>286</v>
      </c>
      <c r="H265" s="50" t="s">
        <v>132</v>
      </c>
      <c r="I265" s="50" t="s">
        <v>417</v>
      </c>
      <c r="J265" s="50" t="s">
        <v>418</v>
      </c>
      <c r="K265" s="54">
        <v>1</v>
      </c>
      <c r="L265" s="50" t="s">
        <v>418</v>
      </c>
      <c r="M265" s="68">
        <v>5300</v>
      </c>
      <c r="N265" s="66">
        <v>3714.59</v>
      </c>
      <c r="O265" s="69">
        <v>4200</v>
      </c>
      <c r="P265" s="66">
        <f t="shared" si="4"/>
        <v>1100</v>
      </c>
      <c r="Q265" s="71"/>
      <c r="R265" s="29"/>
      <c r="S265" s="29"/>
      <c r="T265" s="29"/>
      <c r="U265" s="29"/>
      <c r="V265" s="29"/>
      <c r="W265" s="29"/>
      <c r="X265" s="29"/>
      <c r="Y265" s="29"/>
      <c r="Z265" s="29"/>
      <c r="AA265" s="29"/>
      <c r="AB265" s="29"/>
      <c r="AC265" s="29"/>
      <c r="AD265" s="29"/>
      <c r="AE265" s="29"/>
      <c r="AF265" s="29"/>
      <c r="AG265" s="29"/>
      <c r="AH265" s="29"/>
      <c r="AI265" s="29"/>
      <c r="AJ265" s="29"/>
      <c r="AK265" s="29"/>
    </row>
    <row r="266" spans="1:37" s="30" customFormat="1" ht="69" customHeight="1" x14ac:dyDescent="0.25">
      <c r="A266" s="28" t="s">
        <v>287</v>
      </c>
      <c r="B266" s="28" t="s">
        <v>288</v>
      </c>
      <c r="C266" s="27" t="s">
        <v>12</v>
      </c>
      <c r="D266" s="50" t="s">
        <v>419</v>
      </c>
      <c r="E266" s="50" t="s">
        <v>420</v>
      </c>
      <c r="F266" s="50" t="s">
        <v>91</v>
      </c>
      <c r="G266" s="50" t="s">
        <v>286</v>
      </c>
      <c r="H266" s="50" t="s">
        <v>132</v>
      </c>
      <c r="I266" s="50" t="s">
        <v>421</v>
      </c>
      <c r="J266" s="50" t="s">
        <v>422</v>
      </c>
      <c r="K266" s="54">
        <v>1</v>
      </c>
      <c r="L266" s="50" t="s">
        <v>422</v>
      </c>
      <c r="M266" s="68">
        <v>21700</v>
      </c>
      <c r="N266" s="68">
        <v>18055.55</v>
      </c>
      <c r="O266" s="69">
        <v>21700</v>
      </c>
      <c r="P266" s="66">
        <f t="shared" si="4"/>
        <v>0</v>
      </c>
      <c r="Q266" s="71"/>
      <c r="R266" s="29"/>
      <c r="S266" s="29"/>
      <c r="T266" s="29"/>
      <c r="U266" s="29"/>
      <c r="V266" s="29"/>
      <c r="W266" s="29"/>
      <c r="X266" s="29"/>
      <c r="Y266" s="29"/>
      <c r="Z266" s="29"/>
      <c r="AA266" s="29"/>
      <c r="AB266" s="29"/>
      <c r="AC266" s="29"/>
      <c r="AD266" s="29"/>
      <c r="AE266" s="29"/>
      <c r="AF266" s="29"/>
      <c r="AG266" s="29"/>
      <c r="AH266" s="29"/>
      <c r="AI266" s="29"/>
      <c r="AJ266" s="29"/>
      <c r="AK266" s="29"/>
    </row>
    <row r="267" spans="1:37" s="30" customFormat="1" ht="69" customHeight="1" x14ac:dyDescent="0.25">
      <c r="A267" s="28" t="s">
        <v>287</v>
      </c>
      <c r="B267" s="28" t="s">
        <v>288</v>
      </c>
      <c r="C267" s="27" t="s">
        <v>12</v>
      </c>
      <c r="D267" s="50" t="s">
        <v>423</v>
      </c>
      <c r="E267" s="50" t="s">
        <v>424</v>
      </c>
      <c r="F267" s="50" t="s">
        <v>91</v>
      </c>
      <c r="G267" s="50" t="s">
        <v>286</v>
      </c>
      <c r="H267" s="50" t="s">
        <v>132</v>
      </c>
      <c r="I267" s="50" t="s">
        <v>425</v>
      </c>
      <c r="J267" s="50">
        <v>200</v>
      </c>
      <c r="K267" s="50">
        <v>200</v>
      </c>
      <c r="L267" s="50">
        <v>250</v>
      </c>
      <c r="M267" s="68">
        <v>8000</v>
      </c>
      <c r="N267" s="68">
        <v>0</v>
      </c>
      <c r="O267" s="69">
        <v>9100</v>
      </c>
      <c r="P267" s="66">
        <f t="shared" si="4"/>
        <v>-1100</v>
      </c>
      <c r="Q267" s="71" t="s">
        <v>4076</v>
      </c>
      <c r="R267" s="29"/>
      <c r="S267" s="29"/>
      <c r="T267" s="29"/>
      <c r="U267" s="29"/>
      <c r="V267" s="29"/>
      <c r="W267" s="29"/>
      <c r="X267" s="29"/>
      <c r="Y267" s="29"/>
      <c r="Z267" s="29"/>
      <c r="AA267" s="29"/>
      <c r="AB267" s="29"/>
      <c r="AC267" s="29"/>
      <c r="AD267" s="29"/>
      <c r="AE267" s="29"/>
      <c r="AF267" s="29"/>
      <c r="AG267" s="29"/>
      <c r="AH267" s="29"/>
      <c r="AI267" s="29"/>
      <c r="AJ267" s="29"/>
      <c r="AK267" s="29"/>
    </row>
    <row r="268" spans="1:37" s="30" customFormat="1" ht="69" customHeight="1" x14ac:dyDescent="0.25">
      <c r="A268" s="28" t="s">
        <v>640</v>
      </c>
      <c r="B268" s="28" t="s">
        <v>641</v>
      </c>
      <c r="C268" s="27" t="s">
        <v>12</v>
      </c>
      <c r="D268" s="50" t="s">
        <v>637</v>
      </c>
      <c r="E268" s="50"/>
      <c r="F268" s="50"/>
      <c r="G268" s="50" t="s">
        <v>638</v>
      </c>
      <c r="H268" s="50"/>
      <c r="I268" s="50"/>
      <c r="J268" s="50"/>
      <c r="K268" s="50"/>
      <c r="L268" s="50"/>
      <c r="M268" s="66"/>
      <c r="N268" s="66"/>
      <c r="O268" s="67">
        <v>177260</v>
      </c>
      <c r="P268" s="66">
        <f t="shared" si="4"/>
        <v>-177260</v>
      </c>
      <c r="Q268" s="71" t="s">
        <v>639</v>
      </c>
      <c r="R268" s="29"/>
      <c r="S268" s="29"/>
      <c r="T268" s="29"/>
      <c r="U268" s="29"/>
      <c r="V268" s="29"/>
      <c r="W268" s="29"/>
      <c r="X268" s="29"/>
      <c r="Y268" s="29"/>
      <c r="Z268" s="29"/>
      <c r="AA268" s="29"/>
      <c r="AB268" s="29"/>
      <c r="AC268" s="29"/>
      <c r="AD268" s="29"/>
      <c r="AE268" s="29"/>
      <c r="AF268" s="29"/>
      <c r="AG268" s="29"/>
      <c r="AH268" s="29"/>
      <c r="AI268" s="29"/>
      <c r="AJ268" s="29"/>
      <c r="AK268" s="29"/>
    </row>
    <row r="269" spans="1:37" s="30" customFormat="1" ht="69" customHeight="1" x14ac:dyDescent="0.25">
      <c r="A269" s="28" t="s">
        <v>176</v>
      </c>
      <c r="B269" s="28" t="s">
        <v>177</v>
      </c>
      <c r="C269" s="27" t="s">
        <v>12</v>
      </c>
      <c r="D269" s="50" t="s">
        <v>175</v>
      </c>
      <c r="E269" s="50"/>
      <c r="F269" s="50"/>
      <c r="G269" s="50" t="s">
        <v>176</v>
      </c>
      <c r="H269" s="50"/>
      <c r="I269" s="50"/>
      <c r="J269" s="50"/>
      <c r="K269" s="50"/>
      <c r="L269" s="50"/>
      <c r="M269" s="66">
        <v>50000</v>
      </c>
      <c r="N269" s="66">
        <v>1899.7</v>
      </c>
      <c r="O269" s="67">
        <v>50000</v>
      </c>
      <c r="P269" s="66">
        <f t="shared" si="4"/>
        <v>0</v>
      </c>
      <c r="Q269" s="71"/>
      <c r="R269" s="29"/>
      <c r="S269" s="29"/>
      <c r="T269" s="29"/>
      <c r="U269" s="29"/>
      <c r="V269" s="29"/>
      <c r="W269" s="29"/>
      <c r="X269" s="29"/>
      <c r="Y269" s="29"/>
      <c r="Z269" s="29"/>
      <c r="AA269" s="29"/>
      <c r="AB269" s="29"/>
      <c r="AC269" s="29"/>
      <c r="AD269" s="29"/>
      <c r="AE269" s="29"/>
      <c r="AF269" s="29"/>
      <c r="AG269" s="29"/>
      <c r="AH269" s="29"/>
      <c r="AI269" s="29"/>
      <c r="AJ269" s="29"/>
      <c r="AK269" s="29"/>
    </row>
    <row r="270" spans="1:37" s="30" customFormat="1" ht="69" customHeight="1" x14ac:dyDescent="0.25">
      <c r="A270" s="28" t="s">
        <v>592</v>
      </c>
      <c r="B270" s="28" t="s">
        <v>593</v>
      </c>
      <c r="C270" s="27" t="s">
        <v>12</v>
      </c>
      <c r="D270" s="50" t="s">
        <v>590</v>
      </c>
      <c r="E270" s="50"/>
      <c r="F270" s="50"/>
      <c r="G270" s="50" t="s">
        <v>591</v>
      </c>
      <c r="H270" s="50"/>
      <c r="I270" s="50"/>
      <c r="J270" s="50"/>
      <c r="K270" s="50"/>
      <c r="L270" s="50" t="s">
        <v>150</v>
      </c>
      <c r="M270" s="69">
        <f>SUM(M271)</f>
        <v>100000</v>
      </c>
      <c r="N270" s="69">
        <f>SUM(N271)</f>
        <v>71754.320000000007</v>
      </c>
      <c r="O270" s="69">
        <f>SUM(O271)</f>
        <v>210000</v>
      </c>
      <c r="P270" s="66">
        <f t="shared" si="4"/>
        <v>-110000</v>
      </c>
      <c r="Q270" s="74"/>
      <c r="R270" s="29"/>
      <c r="S270" s="29"/>
      <c r="T270" s="29"/>
      <c r="U270" s="29"/>
      <c r="V270" s="29"/>
      <c r="W270" s="29"/>
      <c r="X270" s="29"/>
      <c r="Y270" s="29"/>
      <c r="Z270" s="29"/>
      <c r="AA270" s="29"/>
      <c r="AB270" s="29"/>
      <c r="AC270" s="29"/>
      <c r="AD270" s="29"/>
      <c r="AE270" s="29"/>
      <c r="AF270" s="29"/>
      <c r="AG270" s="29"/>
      <c r="AH270" s="29"/>
      <c r="AI270" s="29"/>
      <c r="AJ270" s="29"/>
      <c r="AK270" s="29"/>
    </row>
    <row r="271" spans="1:37" s="30" customFormat="1" ht="69" customHeight="1" x14ac:dyDescent="0.25">
      <c r="A271" s="28" t="s">
        <v>592</v>
      </c>
      <c r="B271" s="28" t="s">
        <v>593</v>
      </c>
      <c r="C271" s="27" t="s">
        <v>12</v>
      </c>
      <c r="D271" s="50" t="s">
        <v>590</v>
      </c>
      <c r="E271" s="50" t="s">
        <v>594</v>
      </c>
      <c r="F271" s="50" t="s">
        <v>91</v>
      </c>
      <c r="G271" s="50" t="s">
        <v>591</v>
      </c>
      <c r="H271" s="50" t="s">
        <v>132</v>
      </c>
      <c r="I271" s="50" t="s">
        <v>596</v>
      </c>
      <c r="J271" s="50">
        <v>175</v>
      </c>
      <c r="K271" s="50">
        <v>122</v>
      </c>
      <c r="L271" s="50">
        <v>175</v>
      </c>
      <c r="M271" s="68">
        <v>100000</v>
      </c>
      <c r="N271" s="68">
        <v>71754.320000000007</v>
      </c>
      <c r="O271" s="69">
        <v>210000</v>
      </c>
      <c r="P271" s="66">
        <f t="shared" si="4"/>
        <v>-110000</v>
      </c>
      <c r="Q271" s="71"/>
      <c r="R271" s="29"/>
      <c r="S271" s="29"/>
      <c r="T271" s="29"/>
      <c r="U271" s="29"/>
      <c r="V271" s="29"/>
      <c r="W271" s="29"/>
      <c r="X271" s="29"/>
      <c r="Y271" s="29"/>
      <c r="Z271" s="29"/>
      <c r="AA271" s="29"/>
      <c r="AB271" s="29"/>
      <c r="AC271" s="29"/>
      <c r="AD271" s="29"/>
      <c r="AE271" s="29"/>
      <c r="AF271" s="29"/>
      <c r="AG271" s="29"/>
      <c r="AH271" s="29"/>
      <c r="AI271" s="29"/>
      <c r="AJ271" s="29"/>
      <c r="AK271" s="29"/>
    </row>
    <row r="272" spans="1:37" s="30" customFormat="1" ht="69" customHeight="1" x14ac:dyDescent="0.25">
      <c r="A272" s="28" t="s">
        <v>1361</v>
      </c>
      <c r="B272" s="28" t="s">
        <v>1362</v>
      </c>
      <c r="C272" s="27" t="s">
        <v>12</v>
      </c>
      <c r="D272" s="50" t="s">
        <v>1357</v>
      </c>
      <c r="E272" s="50" t="s">
        <v>1358</v>
      </c>
      <c r="F272" s="50" t="s">
        <v>91</v>
      </c>
      <c r="G272" s="50" t="s">
        <v>1359</v>
      </c>
      <c r="H272" s="50" t="s">
        <v>132</v>
      </c>
      <c r="I272" s="50"/>
      <c r="J272" s="50"/>
      <c r="K272" s="50"/>
      <c r="L272" s="50"/>
      <c r="M272" s="66">
        <v>36700</v>
      </c>
      <c r="N272" s="66">
        <v>34848</v>
      </c>
      <c r="O272" s="67">
        <v>34848</v>
      </c>
      <c r="P272" s="66">
        <f t="shared" si="4"/>
        <v>1852</v>
      </c>
      <c r="Q272" s="71" t="s">
        <v>1360</v>
      </c>
      <c r="R272" s="29"/>
      <c r="S272" s="29"/>
      <c r="T272" s="29"/>
      <c r="U272" s="29"/>
      <c r="V272" s="29"/>
      <c r="W272" s="29"/>
      <c r="X272" s="29"/>
      <c r="Y272" s="29"/>
      <c r="Z272" s="29"/>
      <c r="AA272" s="29"/>
      <c r="AB272" s="29"/>
      <c r="AC272" s="29"/>
      <c r="AD272" s="29"/>
      <c r="AE272" s="29"/>
      <c r="AF272" s="29"/>
      <c r="AG272" s="29"/>
      <c r="AH272" s="29"/>
      <c r="AI272" s="29"/>
      <c r="AJ272" s="29"/>
      <c r="AK272" s="29"/>
    </row>
    <row r="273" spans="1:37" s="30" customFormat="1" ht="69" customHeight="1" x14ac:dyDescent="0.25">
      <c r="A273" s="28" t="s">
        <v>475</v>
      </c>
      <c r="B273" s="28" t="s">
        <v>473</v>
      </c>
      <c r="C273" s="27" t="s">
        <v>12</v>
      </c>
      <c r="D273" s="50" t="s">
        <v>473</v>
      </c>
      <c r="E273" s="50"/>
      <c r="F273" s="50"/>
      <c r="G273" s="50" t="s">
        <v>474</v>
      </c>
      <c r="H273" s="50"/>
      <c r="I273" s="50"/>
      <c r="J273" s="50"/>
      <c r="K273" s="50" t="s">
        <v>150</v>
      </c>
      <c r="L273" s="50"/>
      <c r="M273" s="69">
        <f>SUM(M274:M282)</f>
        <v>351438.4</v>
      </c>
      <c r="N273" s="69">
        <f>SUM(N274:N282)</f>
        <v>121151.09</v>
      </c>
      <c r="O273" s="69">
        <f>SUM(O274:O282)</f>
        <v>376375</v>
      </c>
      <c r="P273" s="66">
        <f t="shared" si="4"/>
        <v>-24936.599999999977</v>
      </c>
      <c r="Q273" s="71"/>
      <c r="R273" s="29"/>
      <c r="S273" s="29"/>
      <c r="T273" s="29"/>
      <c r="U273" s="29"/>
      <c r="V273" s="29"/>
      <c r="W273" s="29"/>
      <c r="X273" s="29"/>
      <c r="Y273" s="29"/>
      <c r="Z273" s="29"/>
      <c r="AA273" s="29"/>
      <c r="AB273" s="29"/>
      <c r="AC273" s="29"/>
      <c r="AD273" s="29"/>
      <c r="AE273" s="29"/>
      <c r="AF273" s="29"/>
      <c r="AG273" s="29"/>
      <c r="AH273" s="29"/>
      <c r="AI273" s="29"/>
      <c r="AJ273" s="29"/>
      <c r="AK273" s="29"/>
    </row>
    <row r="274" spans="1:37" s="30" customFormat="1" ht="69" customHeight="1" x14ac:dyDescent="0.25">
      <c r="A274" s="28" t="s">
        <v>475</v>
      </c>
      <c r="B274" s="28" t="s">
        <v>473</v>
      </c>
      <c r="C274" s="27" t="s">
        <v>12</v>
      </c>
      <c r="D274" s="50" t="s">
        <v>476</v>
      </c>
      <c r="E274" s="50" t="s">
        <v>477</v>
      </c>
      <c r="F274" s="50" t="s">
        <v>91</v>
      </c>
      <c r="G274" s="50" t="s">
        <v>474</v>
      </c>
      <c r="H274" s="50" t="s">
        <v>132</v>
      </c>
      <c r="I274" s="50" t="s">
        <v>478</v>
      </c>
      <c r="J274" s="50" t="s">
        <v>479</v>
      </c>
      <c r="K274" s="50" t="s">
        <v>480</v>
      </c>
      <c r="L274" s="50" t="s">
        <v>479</v>
      </c>
      <c r="M274" s="66">
        <v>200000</v>
      </c>
      <c r="N274" s="70">
        <v>0</v>
      </c>
      <c r="O274" s="67">
        <v>156000</v>
      </c>
      <c r="P274" s="66">
        <f t="shared" si="4"/>
        <v>44000</v>
      </c>
      <c r="Q274" s="71"/>
      <c r="R274" s="29"/>
      <c r="S274" s="29"/>
      <c r="T274" s="29"/>
      <c r="U274" s="29"/>
      <c r="V274" s="29"/>
      <c r="W274" s="29"/>
      <c r="X274" s="29"/>
      <c r="Y274" s="29"/>
      <c r="Z274" s="29"/>
      <c r="AA274" s="29"/>
      <c r="AB274" s="29"/>
      <c r="AC274" s="29"/>
      <c r="AD274" s="29"/>
      <c r="AE274" s="29"/>
      <c r="AF274" s="29"/>
      <c r="AG274" s="29"/>
      <c r="AH274" s="29"/>
      <c r="AI274" s="29"/>
      <c r="AJ274" s="29"/>
      <c r="AK274" s="29"/>
    </row>
    <row r="275" spans="1:37" s="30" customFormat="1" ht="69" customHeight="1" x14ac:dyDescent="0.25">
      <c r="A275" s="28" t="s">
        <v>475</v>
      </c>
      <c r="B275" s="28" t="s">
        <v>473</v>
      </c>
      <c r="C275" s="27" t="s">
        <v>12</v>
      </c>
      <c r="D275" s="50" t="s">
        <v>481</v>
      </c>
      <c r="E275" s="50" t="s">
        <v>482</v>
      </c>
      <c r="F275" s="50" t="s">
        <v>91</v>
      </c>
      <c r="G275" s="50" t="s">
        <v>474</v>
      </c>
      <c r="H275" s="50" t="s">
        <v>132</v>
      </c>
      <c r="I275" s="50" t="s">
        <v>483</v>
      </c>
      <c r="J275" s="50" t="s">
        <v>484</v>
      </c>
      <c r="K275" s="50" t="s">
        <v>485</v>
      </c>
      <c r="L275" s="50" t="s">
        <v>484</v>
      </c>
      <c r="M275" s="66">
        <v>10000</v>
      </c>
      <c r="N275" s="66">
        <v>0</v>
      </c>
      <c r="O275" s="67">
        <v>0</v>
      </c>
      <c r="P275" s="66">
        <f t="shared" si="4"/>
        <v>10000</v>
      </c>
      <c r="Q275" s="71"/>
      <c r="R275" s="29"/>
      <c r="S275" s="29"/>
      <c r="T275" s="29"/>
      <c r="U275" s="29"/>
      <c r="V275" s="29"/>
      <c r="W275" s="29"/>
      <c r="X275" s="29"/>
      <c r="Y275" s="29"/>
      <c r="Z275" s="29"/>
      <c r="AA275" s="29"/>
      <c r="AB275" s="29"/>
      <c r="AC275" s="29"/>
      <c r="AD275" s="29"/>
      <c r="AE275" s="29"/>
      <c r="AF275" s="29"/>
      <c r="AG275" s="29"/>
      <c r="AH275" s="29"/>
      <c r="AI275" s="29"/>
      <c r="AJ275" s="29"/>
      <c r="AK275" s="29"/>
    </row>
    <row r="276" spans="1:37" s="30" customFormat="1" ht="69" customHeight="1" x14ac:dyDescent="0.25">
      <c r="A276" s="28" t="s">
        <v>475</v>
      </c>
      <c r="B276" s="28" t="s">
        <v>473</v>
      </c>
      <c r="C276" s="27" t="s">
        <v>12</v>
      </c>
      <c r="D276" s="50" t="s">
        <v>486</v>
      </c>
      <c r="E276" s="50" t="s">
        <v>487</v>
      </c>
      <c r="F276" s="50" t="s">
        <v>91</v>
      </c>
      <c r="G276" s="50" t="s">
        <v>474</v>
      </c>
      <c r="H276" s="50" t="s">
        <v>132</v>
      </c>
      <c r="I276" s="50" t="s">
        <v>488</v>
      </c>
      <c r="J276" s="50" t="s">
        <v>489</v>
      </c>
      <c r="K276" s="54">
        <v>1</v>
      </c>
      <c r="L276" s="50" t="s">
        <v>489</v>
      </c>
      <c r="M276" s="68">
        <v>25000</v>
      </c>
      <c r="N276" s="68">
        <v>0</v>
      </c>
      <c r="O276" s="69">
        <v>15000</v>
      </c>
      <c r="P276" s="66">
        <f t="shared" si="4"/>
        <v>10000</v>
      </c>
      <c r="Q276" s="71"/>
      <c r="R276" s="29"/>
      <c r="S276" s="29"/>
      <c r="T276" s="29"/>
      <c r="U276" s="29"/>
      <c r="V276" s="29"/>
      <c r="W276" s="29"/>
      <c r="X276" s="29"/>
      <c r="Y276" s="29"/>
      <c r="Z276" s="29"/>
      <c r="AA276" s="29"/>
      <c r="AB276" s="29"/>
      <c r="AC276" s="29"/>
      <c r="AD276" s="29"/>
      <c r="AE276" s="29"/>
      <c r="AF276" s="29"/>
      <c r="AG276" s="29"/>
      <c r="AH276" s="29"/>
      <c r="AI276" s="29"/>
      <c r="AJ276" s="29"/>
      <c r="AK276" s="29"/>
    </row>
    <row r="277" spans="1:37" s="30" customFormat="1" ht="69" customHeight="1" x14ac:dyDescent="0.25">
      <c r="A277" s="28" t="s">
        <v>475</v>
      </c>
      <c r="B277" s="28" t="s">
        <v>473</v>
      </c>
      <c r="C277" s="27" t="s">
        <v>12</v>
      </c>
      <c r="D277" s="50" t="s">
        <v>490</v>
      </c>
      <c r="E277" s="50" t="s">
        <v>491</v>
      </c>
      <c r="F277" s="50" t="s">
        <v>91</v>
      </c>
      <c r="G277" s="50" t="s">
        <v>474</v>
      </c>
      <c r="H277" s="50" t="s">
        <v>132</v>
      </c>
      <c r="I277" s="50" t="s">
        <v>492</v>
      </c>
      <c r="J277" s="50" t="s">
        <v>493</v>
      </c>
      <c r="K277" s="50" t="s">
        <v>480</v>
      </c>
      <c r="L277" s="50" t="s">
        <v>493</v>
      </c>
      <c r="M277" s="66">
        <v>0</v>
      </c>
      <c r="N277" s="66">
        <v>0</v>
      </c>
      <c r="O277" s="67">
        <v>20000</v>
      </c>
      <c r="P277" s="66">
        <f t="shared" si="4"/>
        <v>-20000</v>
      </c>
      <c r="Q277" s="71" t="s">
        <v>494</v>
      </c>
      <c r="R277" s="29"/>
      <c r="S277" s="29"/>
      <c r="T277" s="29"/>
      <c r="U277" s="29"/>
      <c r="V277" s="29"/>
      <c r="W277" s="29"/>
      <c r="X277" s="29"/>
      <c r="Y277" s="29"/>
      <c r="Z277" s="29"/>
      <c r="AA277" s="29"/>
      <c r="AB277" s="29"/>
      <c r="AC277" s="29"/>
      <c r="AD277" s="29"/>
      <c r="AE277" s="29"/>
      <c r="AF277" s="29"/>
      <c r="AG277" s="29"/>
      <c r="AH277" s="29"/>
      <c r="AI277" s="29"/>
      <c r="AJ277" s="29"/>
      <c r="AK277" s="29"/>
    </row>
    <row r="278" spans="1:37" s="30" customFormat="1" ht="69" customHeight="1" x14ac:dyDescent="0.25">
      <c r="A278" s="28" t="s">
        <v>475</v>
      </c>
      <c r="B278" s="28" t="s">
        <v>473</v>
      </c>
      <c r="C278" s="27" t="s">
        <v>12</v>
      </c>
      <c r="D278" s="50" t="s">
        <v>502</v>
      </c>
      <c r="E278" s="50" t="s">
        <v>503</v>
      </c>
      <c r="F278" s="50" t="s">
        <v>91</v>
      </c>
      <c r="G278" s="50" t="s">
        <v>504</v>
      </c>
      <c r="H278" s="50" t="s">
        <v>132</v>
      </c>
      <c r="I278" s="50" t="s">
        <v>505</v>
      </c>
      <c r="J278" s="50">
        <v>80</v>
      </c>
      <c r="K278" s="50">
        <v>80</v>
      </c>
      <c r="L278" s="50">
        <v>80</v>
      </c>
      <c r="M278" s="68">
        <v>45000</v>
      </c>
      <c r="N278" s="68">
        <v>49712.69</v>
      </c>
      <c r="O278" s="69">
        <v>90636</v>
      </c>
      <c r="P278" s="66">
        <f t="shared" si="4"/>
        <v>-45636</v>
      </c>
      <c r="Q278" s="71"/>
      <c r="R278" s="29"/>
      <c r="S278" s="29"/>
      <c r="T278" s="29"/>
      <c r="U278" s="29"/>
      <c r="V278" s="29"/>
      <c r="W278" s="29"/>
      <c r="X278" s="29"/>
      <c r="Y278" s="29"/>
      <c r="Z278" s="29"/>
      <c r="AA278" s="29"/>
      <c r="AB278" s="29"/>
      <c r="AC278" s="29"/>
      <c r="AD278" s="29"/>
      <c r="AE278" s="29"/>
      <c r="AF278" s="29"/>
      <c r="AG278" s="29"/>
      <c r="AH278" s="29"/>
      <c r="AI278" s="29"/>
      <c r="AJ278" s="29"/>
      <c r="AK278" s="29"/>
    </row>
    <row r="279" spans="1:37" s="30" customFormat="1" ht="69" customHeight="1" x14ac:dyDescent="0.25">
      <c r="A279" s="28" t="s">
        <v>475</v>
      </c>
      <c r="B279" s="28" t="s">
        <v>473</v>
      </c>
      <c r="C279" s="27" t="s">
        <v>12</v>
      </c>
      <c r="D279" s="50" t="s">
        <v>502</v>
      </c>
      <c r="E279" s="50" t="s">
        <v>506</v>
      </c>
      <c r="F279" s="50" t="s">
        <v>91</v>
      </c>
      <c r="G279" s="50" t="s">
        <v>504</v>
      </c>
      <c r="H279" s="50" t="s">
        <v>132</v>
      </c>
      <c r="I279" s="50" t="s">
        <v>507</v>
      </c>
      <c r="J279" s="50">
        <v>2</v>
      </c>
      <c r="K279" s="50">
        <v>2</v>
      </c>
      <c r="L279" s="50">
        <v>2</v>
      </c>
      <c r="M279" s="66">
        <v>71438.399999999994</v>
      </c>
      <c r="N279" s="66">
        <v>71438.399999999994</v>
      </c>
      <c r="O279" s="67">
        <v>71439</v>
      </c>
      <c r="P279" s="66">
        <f t="shared" si="4"/>
        <v>-0.60000000000582077</v>
      </c>
      <c r="Q279" s="71"/>
      <c r="R279" s="29"/>
      <c r="S279" s="29"/>
      <c r="T279" s="29"/>
      <c r="U279" s="29"/>
      <c r="V279" s="29"/>
      <c r="W279" s="29"/>
      <c r="X279" s="29"/>
      <c r="Y279" s="29"/>
      <c r="Z279" s="29"/>
      <c r="AA279" s="29"/>
      <c r="AB279" s="29"/>
      <c r="AC279" s="29"/>
      <c r="AD279" s="29"/>
      <c r="AE279" s="29"/>
      <c r="AF279" s="29"/>
      <c r="AG279" s="29"/>
      <c r="AH279" s="29"/>
      <c r="AI279" s="29"/>
      <c r="AJ279" s="29"/>
      <c r="AK279" s="29"/>
    </row>
    <row r="280" spans="1:37" s="30" customFormat="1" ht="69" customHeight="1" x14ac:dyDescent="0.25">
      <c r="A280" s="28" t="s">
        <v>475</v>
      </c>
      <c r="B280" s="28" t="s">
        <v>473</v>
      </c>
      <c r="C280" s="27" t="s">
        <v>12</v>
      </c>
      <c r="D280" s="50" t="s">
        <v>502</v>
      </c>
      <c r="E280" s="50" t="s">
        <v>508</v>
      </c>
      <c r="F280" s="50" t="s">
        <v>91</v>
      </c>
      <c r="G280" s="50" t="s">
        <v>504</v>
      </c>
      <c r="H280" s="50" t="s">
        <v>132</v>
      </c>
      <c r="I280" s="50" t="s">
        <v>432</v>
      </c>
      <c r="J280" s="50">
        <v>0</v>
      </c>
      <c r="K280" s="50">
        <v>0</v>
      </c>
      <c r="L280" s="50">
        <v>1</v>
      </c>
      <c r="M280" s="68">
        <v>0</v>
      </c>
      <c r="N280" s="68">
        <v>0</v>
      </c>
      <c r="O280" s="67">
        <v>5000</v>
      </c>
      <c r="P280" s="66">
        <f t="shared" si="4"/>
        <v>-5000</v>
      </c>
      <c r="Q280" s="71" t="s">
        <v>509</v>
      </c>
      <c r="R280" s="29"/>
      <c r="S280" s="29"/>
      <c r="T280" s="29"/>
      <c r="U280" s="29"/>
      <c r="V280" s="29"/>
      <c r="W280" s="29"/>
      <c r="X280" s="29"/>
      <c r="Y280" s="29"/>
      <c r="Z280" s="29"/>
      <c r="AA280" s="29"/>
      <c r="AB280" s="29"/>
      <c r="AC280" s="29"/>
      <c r="AD280" s="29"/>
      <c r="AE280" s="29"/>
      <c r="AF280" s="29"/>
      <c r="AG280" s="29"/>
      <c r="AH280" s="29"/>
      <c r="AI280" s="29"/>
      <c r="AJ280" s="29"/>
      <c r="AK280" s="29"/>
    </row>
    <row r="281" spans="1:37" s="30" customFormat="1" ht="69" customHeight="1" x14ac:dyDescent="0.25">
      <c r="A281" s="28" t="s">
        <v>475</v>
      </c>
      <c r="B281" s="28" t="s">
        <v>473</v>
      </c>
      <c r="C281" s="27" t="s">
        <v>12</v>
      </c>
      <c r="D281" s="50" t="s">
        <v>502</v>
      </c>
      <c r="E281" s="50" t="s">
        <v>510</v>
      </c>
      <c r="F281" s="50" t="s">
        <v>91</v>
      </c>
      <c r="G281" s="50" t="s">
        <v>504</v>
      </c>
      <c r="H281" s="50" t="s">
        <v>132</v>
      </c>
      <c r="I281" s="50" t="s">
        <v>511</v>
      </c>
      <c r="J281" s="50">
        <v>0</v>
      </c>
      <c r="K281" s="50">
        <v>0</v>
      </c>
      <c r="L281" s="50">
        <v>2</v>
      </c>
      <c r="M281" s="68">
        <v>0</v>
      </c>
      <c r="N281" s="68">
        <v>0</v>
      </c>
      <c r="O281" s="67">
        <v>7800</v>
      </c>
      <c r="P281" s="66">
        <f t="shared" si="4"/>
        <v>-7800</v>
      </c>
      <c r="Q281" s="71" t="s">
        <v>512</v>
      </c>
      <c r="R281" s="29"/>
      <c r="S281" s="29"/>
      <c r="T281" s="29"/>
      <c r="U281" s="29"/>
      <c r="V281" s="29"/>
      <c r="W281" s="29"/>
      <c r="X281" s="29"/>
      <c r="Y281" s="29"/>
      <c r="Z281" s="29"/>
      <c r="AA281" s="29"/>
      <c r="AB281" s="29"/>
      <c r="AC281" s="29"/>
      <c r="AD281" s="29"/>
      <c r="AE281" s="29"/>
      <c r="AF281" s="29"/>
      <c r="AG281" s="29"/>
      <c r="AH281" s="29"/>
      <c r="AI281" s="29"/>
      <c r="AJ281" s="29"/>
      <c r="AK281" s="29"/>
    </row>
    <row r="282" spans="1:37" s="30" customFormat="1" ht="69" customHeight="1" x14ac:dyDescent="0.25">
      <c r="A282" s="28" t="s">
        <v>475</v>
      </c>
      <c r="B282" s="28" t="s">
        <v>473</v>
      </c>
      <c r="C282" s="27" t="s">
        <v>12</v>
      </c>
      <c r="D282" s="50" t="s">
        <v>502</v>
      </c>
      <c r="E282" s="50" t="s">
        <v>513</v>
      </c>
      <c r="F282" s="50" t="s">
        <v>91</v>
      </c>
      <c r="G282" s="50" t="s">
        <v>504</v>
      </c>
      <c r="H282" s="50" t="s">
        <v>132</v>
      </c>
      <c r="I282" s="50" t="s">
        <v>511</v>
      </c>
      <c r="J282" s="50">
        <v>2</v>
      </c>
      <c r="K282" s="50">
        <v>1</v>
      </c>
      <c r="L282" s="50">
        <v>2</v>
      </c>
      <c r="M282" s="68">
        <v>0</v>
      </c>
      <c r="N282" s="68">
        <v>0</v>
      </c>
      <c r="O282" s="67">
        <v>10500</v>
      </c>
      <c r="P282" s="66">
        <f t="shared" si="4"/>
        <v>-10500</v>
      </c>
      <c r="Q282" s="71" t="s">
        <v>514</v>
      </c>
      <c r="R282" s="29"/>
      <c r="S282" s="29"/>
      <c r="T282" s="29"/>
      <c r="U282" s="29"/>
      <c r="V282" s="29"/>
      <c r="W282" s="29"/>
      <c r="X282" s="29"/>
      <c r="Y282" s="29"/>
      <c r="Z282" s="29"/>
      <c r="AA282" s="29"/>
      <c r="AB282" s="29"/>
      <c r="AC282" s="29"/>
      <c r="AD282" s="29"/>
      <c r="AE282" s="29"/>
      <c r="AF282" s="29"/>
      <c r="AG282" s="29"/>
      <c r="AH282" s="29"/>
      <c r="AI282" s="29"/>
      <c r="AJ282" s="29"/>
      <c r="AK282" s="29"/>
    </row>
    <row r="283" spans="1:37" s="30" customFormat="1" ht="69" customHeight="1" x14ac:dyDescent="0.25">
      <c r="A283" s="28" t="s">
        <v>472</v>
      </c>
      <c r="B283" s="28" t="s">
        <v>468</v>
      </c>
      <c r="C283" s="27" t="s">
        <v>12</v>
      </c>
      <c r="D283" s="50" t="s">
        <v>468</v>
      </c>
      <c r="E283" s="50" t="s">
        <v>469</v>
      </c>
      <c r="F283" s="50" t="s">
        <v>91</v>
      </c>
      <c r="G283" s="50" t="s">
        <v>470</v>
      </c>
      <c r="H283" s="50" t="s">
        <v>132</v>
      </c>
      <c r="I283" s="50"/>
      <c r="J283" s="50"/>
      <c r="K283" s="50"/>
      <c r="L283" s="50"/>
      <c r="M283" s="66">
        <v>108635.69</v>
      </c>
      <c r="N283" s="66">
        <v>116303.45</v>
      </c>
      <c r="O283" s="67">
        <v>124680.32000000001</v>
      </c>
      <c r="P283" s="66">
        <f t="shared" si="4"/>
        <v>-16044.630000000005</v>
      </c>
      <c r="Q283" s="71" t="s">
        <v>471</v>
      </c>
      <c r="R283" s="29"/>
      <c r="S283" s="29"/>
      <c r="T283" s="29"/>
      <c r="U283" s="29"/>
      <c r="V283" s="29"/>
      <c r="W283" s="29"/>
      <c r="X283" s="29"/>
      <c r="Y283" s="29"/>
      <c r="Z283" s="29"/>
      <c r="AA283" s="29"/>
      <c r="AB283" s="29"/>
      <c r="AC283" s="29"/>
      <c r="AD283" s="29"/>
      <c r="AE283" s="29"/>
      <c r="AF283" s="29"/>
      <c r="AG283" s="29"/>
      <c r="AH283" s="29"/>
      <c r="AI283" s="29"/>
      <c r="AJ283" s="29"/>
      <c r="AK283" s="29"/>
    </row>
    <row r="284" spans="1:37" s="30" customFormat="1" ht="69" customHeight="1" x14ac:dyDescent="0.25">
      <c r="A284" s="28" t="s">
        <v>2488</v>
      </c>
      <c r="B284" s="28" t="s">
        <v>2489</v>
      </c>
      <c r="C284" s="27" t="s">
        <v>12</v>
      </c>
      <c r="D284" s="50" t="s">
        <v>2485</v>
      </c>
      <c r="E284" s="50"/>
      <c r="F284" s="50"/>
      <c r="G284" s="50" t="s">
        <v>2486</v>
      </c>
      <c r="H284" s="50"/>
      <c r="I284" s="50"/>
      <c r="J284" s="50"/>
      <c r="K284" s="50"/>
      <c r="L284" s="50"/>
      <c r="M284" s="66">
        <v>0</v>
      </c>
      <c r="N284" s="66"/>
      <c r="O284" s="67"/>
      <c r="P284" s="66">
        <f t="shared" si="4"/>
        <v>0</v>
      </c>
      <c r="Q284" s="71" t="s">
        <v>2487</v>
      </c>
      <c r="R284" s="29"/>
      <c r="S284" s="29"/>
      <c r="T284" s="29"/>
      <c r="U284" s="29"/>
      <c r="V284" s="29"/>
      <c r="W284" s="29"/>
      <c r="X284" s="29"/>
      <c r="Y284" s="29"/>
      <c r="Z284" s="29"/>
      <c r="AA284" s="29"/>
      <c r="AB284" s="29"/>
      <c r="AC284" s="29"/>
      <c r="AD284" s="29"/>
      <c r="AE284" s="29"/>
      <c r="AF284" s="29"/>
      <c r="AG284" s="29"/>
      <c r="AH284" s="29"/>
      <c r="AI284" s="29"/>
      <c r="AJ284" s="29"/>
      <c r="AK284" s="29"/>
    </row>
    <row r="285" spans="1:37" s="30" customFormat="1" ht="69" customHeight="1" x14ac:dyDescent="0.25">
      <c r="A285" s="28"/>
      <c r="B285" s="28"/>
      <c r="C285" s="27" t="s">
        <v>12</v>
      </c>
      <c r="D285" s="50" t="s">
        <v>215</v>
      </c>
      <c r="E285" s="50"/>
      <c r="F285" s="50"/>
      <c r="G285" s="50" t="s">
        <v>216</v>
      </c>
      <c r="H285" s="50"/>
      <c r="I285" s="50"/>
      <c r="J285" s="50"/>
      <c r="K285" s="50"/>
      <c r="L285" s="50"/>
      <c r="M285" s="66"/>
      <c r="N285" s="66"/>
      <c r="O285" s="67"/>
      <c r="P285" s="66">
        <f t="shared" si="4"/>
        <v>0</v>
      </c>
      <c r="Q285" s="71" t="s">
        <v>217</v>
      </c>
      <c r="R285" s="29"/>
      <c r="S285" s="29"/>
      <c r="T285" s="29"/>
      <c r="U285" s="29"/>
      <c r="V285" s="29"/>
      <c r="W285" s="29"/>
      <c r="X285" s="29"/>
      <c r="Y285" s="29"/>
      <c r="Z285" s="29"/>
      <c r="AA285" s="29"/>
      <c r="AB285" s="29"/>
      <c r="AC285" s="29"/>
      <c r="AD285" s="29"/>
      <c r="AE285" s="29"/>
      <c r="AF285" s="29"/>
      <c r="AG285" s="29"/>
      <c r="AH285" s="29"/>
      <c r="AI285" s="29"/>
      <c r="AJ285" s="29"/>
      <c r="AK285" s="29"/>
    </row>
    <row r="286" spans="1:37" s="30" customFormat="1" ht="69" customHeight="1" x14ac:dyDescent="0.25">
      <c r="A286" s="28"/>
      <c r="B286" s="28"/>
      <c r="C286" s="27" t="s">
        <v>12</v>
      </c>
      <c r="D286" s="50" t="s">
        <v>684</v>
      </c>
      <c r="E286" s="50"/>
      <c r="F286" s="50"/>
      <c r="G286" s="50" t="s">
        <v>685</v>
      </c>
      <c r="H286" s="50"/>
      <c r="I286" s="50"/>
      <c r="J286" s="50"/>
      <c r="K286" s="50"/>
      <c r="L286" s="50"/>
      <c r="M286" s="66"/>
      <c r="N286" s="66"/>
      <c r="O286" s="67"/>
      <c r="P286" s="66">
        <f t="shared" si="4"/>
        <v>0</v>
      </c>
      <c r="Q286" s="71" t="s">
        <v>686</v>
      </c>
      <c r="R286" s="29"/>
      <c r="S286" s="29"/>
      <c r="T286" s="29"/>
      <c r="U286" s="29"/>
      <c r="V286" s="29"/>
      <c r="W286" s="29"/>
      <c r="X286" s="29"/>
      <c r="Y286" s="29"/>
      <c r="Z286" s="29"/>
      <c r="AA286" s="29"/>
      <c r="AB286" s="29"/>
      <c r="AC286" s="29"/>
      <c r="AD286" s="29"/>
      <c r="AE286" s="29"/>
      <c r="AF286" s="29"/>
      <c r="AG286" s="29"/>
      <c r="AH286" s="29"/>
      <c r="AI286" s="29"/>
      <c r="AJ286" s="29"/>
      <c r="AK286" s="29"/>
    </row>
    <row r="287" spans="1:37" s="30" customFormat="1" ht="69" customHeight="1" x14ac:dyDescent="0.25">
      <c r="A287" s="28" t="s">
        <v>1388</v>
      </c>
      <c r="B287" s="28" t="s">
        <v>1387</v>
      </c>
      <c r="C287" s="27" t="s">
        <v>10</v>
      </c>
      <c r="D287" s="50" t="s">
        <v>1387</v>
      </c>
      <c r="E287" s="50"/>
      <c r="F287" s="50" t="s">
        <v>91</v>
      </c>
      <c r="G287" s="50" t="s">
        <v>1388</v>
      </c>
      <c r="H287" s="50" t="s">
        <v>132</v>
      </c>
      <c r="I287" s="50" t="s">
        <v>1389</v>
      </c>
      <c r="J287" s="50" t="s">
        <v>1390</v>
      </c>
      <c r="K287" s="50" t="s">
        <v>1391</v>
      </c>
      <c r="L287" s="50" t="s">
        <v>1392</v>
      </c>
      <c r="M287" s="66">
        <v>6360</v>
      </c>
      <c r="N287" s="66">
        <v>4845.07</v>
      </c>
      <c r="O287" s="67">
        <v>2750</v>
      </c>
      <c r="P287" s="66">
        <f t="shared" si="4"/>
        <v>3610</v>
      </c>
      <c r="Q287" s="71"/>
      <c r="R287" s="29"/>
      <c r="S287" s="29"/>
      <c r="T287" s="29"/>
      <c r="U287" s="29"/>
      <c r="V287" s="29"/>
      <c r="W287" s="29"/>
      <c r="X287" s="29"/>
      <c r="Y287" s="29"/>
      <c r="Z287" s="29"/>
      <c r="AA287" s="29"/>
      <c r="AB287" s="29"/>
      <c r="AC287" s="29"/>
      <c r="AD287" s="29"/>
      <c r="AE287" s="29"/>
      <c r="AF287" s="29"/>
      <c r="AG287" s="29"/>
      <c r="AH287" s="29"/>
      <c r="AI287" s="29"/>
      <c r="AJ287" s="29"/>
      <c r="AK287" s="29"/>
    </row>
    <row r="288" spans="1:37" s="30" customFormat="1" ht="69" customHeight="1" x14ac:dyDescent="0.25">
      <c r="A288" s="28" t="s">
        <v>1384</v>
      </c>
      <c r="B288" s="28" t="s">
        <v>1386</v>
      </c>
      <c r="C288" s="27" t="s">
        <v>10</v>
      </c>
      <c r="D288" s="50" t="s">
        <v>1383</v>
      </c>
      <c r="E288" s="50"/>
      <c r="F288" s="50" t="s">
        <v>91</v>
      </c>
      <c r="G288" s="50" t="s">
        <v>1384</v>
      </c>
      <c r="H288" s="50" t="s">
        <v>132</v>
      </c>
      <c r="I288" s="50"/>
      <c r="J288" s="50"/>
      <c r="K288" s="50"/>
      <c r="L288" s="50"/>
      <c r="M288" s="66">
        <v>2000</v>
      </c>
      <c r="N288" s="66">
        <v>1764.98</v>
      </c>
      <c r="O288" s="67">
        <v>3000</v>
      </c>
      <c r="P288" s="66">
        <f t="shared" si="4"/>
        <v>-1000</v>
      </c>
      <c r="Q288" s="71" t="s">
        <v>1385</v>
      </c>
      <c r="R288" s="29"/>
      <c r="S288" s="29"/>
      <c r="T288" s="29"/>
      <c r="U288" s="29"/>
      <c r="V288" s="29"/>
      <c r="W288" s="29"/>
      <c r="X288" s="29"/>
      <c r="Y288" s="29"/>
      <c r="Z288" s="29"/>
      <c r="AA288" s="29"/>
      <c r="AB288" s="29"/>
      <c r="AC288" s="29"/>
      <c r="AD288" s="29"/>
      <c r="AE288" s="29"/>
      <c r="AF288" s="29"/>
      <c r="AG288" s="29"/>
      <c r="AH288" s="29"/>
      <c r="AI288" s="29"/>
      <c r="AJ288" s="29"/>
      <c r="AK288" s="29"/>
    </row>
    <row r="289" spans="1:37" s="30" customFormat="1" ht="69" customHeight="1" x14ac:dyDescent="0.25">
      <c r="A289" s="28" t="s">
        <v>1382</v>
      </c>
      <c r="B289" s="28" t="s">
        <v>1378</v>
      </c>
      <c r="C289" s="27" t="s">
        <v>10</v>
      </c>
      <c r="D289" s="50" t="s">
        <v>1378</v>
      </c>
      <c r="E289" s="50" t="s">
        <v>1379</v>
      </c>
      <c r="F289" s="50" t="s">
        <v>91</v>
      </c>
      <c r="G289" s="50" t="s">
        <v>1380</v>
      </c>
      <c r="H289" s="50" t="s">
        <v>132</v>
      </c>
      <c r="I289" s="50"/>
      <c r="J289" s="50"/>
      <c r="K289" s="50"/>
      <c r="L289" s="50"/>
      <c r="M289" s="66">
        <f>121739</f>
        <v>121739</v>
      </c>
      <c r="N289" s="66">
        <v>126834.72</v>
      </c>
      <c r="O289" s="67">
        <v>127050</v>
      </c>
      <c r="P289" s="66">
        <f t="shared" si="4"/>
        <v>-5311</v>
      </c>
      <c r="Q289" s="71" t="s">
        <v>1381</v>
      </c>
      <c r="R289" s="29"/>
      <c r="S289" s="29"/>
      <c r="T289" s="29"/>
      <c r="U289" s="29"/>
      <c r="V289" s="29"/>
      <c r="W289" s="29"/>
      <c r="X289" s="29"/>
      <c r="Y289" s="29"/>
      <c r="Z289" s="29"/>
      <c r="AA289" s="29"/>
      <c r="AB289" s="29"/>
      <c r="AC289" s="29"/>
      <c r="AD289" s="29"/>
      <c r="AE289" s="29"/>
      <c r="AF289" s="29"/>
      <c r="AG289" s="29"/>
      <c r="AH289" s="29"/>
      <c r="AI289" s="29"/>
      <c r="AJ289" s="29"/>
      <c r="AK289" s="29"/>
    </row>
    <row r="290" spans="1:37" s="30" customFormat="1" ht="69" customHeight="1" x14ac:dyDescent="0.25">
      <c r="A290" s="28" t="s">
        <v>1373</v>
      </c>
      <c r="B290" s="28" t="s">
        <v>1367</v>
      </c>
      <c r="C290" s="27" t="s">
        <v>1366</v>
      </c>
      <c r="D290" s="50" t="s">
        <v>1367</v>
      </c>
      <c r="E290" s="50" t="s">
        <v>1368</v>
      </c>
      <c r="F290" s="50" t="s">
        <v>91</v>
      </c>
      <c r="G290" s="50" t="s">
        <v>1369</v>
      </c>
      <c r="H290" s="50"/>
      <c r="I290" s="50" t="s">
        <v>1370</v>
      </c>
      <c r="J290" s="50" t="s">
        <v>1371</v>
      </c>
      <c r="K290" s="50" t="s">
        <v>1372</v>
      </c>
      <c r="L290" s="50"/>
      <c r="M290" s="66">
        <v>10000</v>
      </c>
      <c r="N290" s="66">
        <v>5644</v>
      </c>
      <c r="O290" s="67">
        <v>5350</v>
      </c>
      <c r="P290" s="66">
        <f t="shared" si="4"/>
        <v>4650</v>
      </c>
      <c r="Q290" s="71"/>
      <c r="R290" s="29"/>
      <c r="S290" s="29"/>
      <c r="T290" s="29"/>
      <c r="U290" s="29"/>
      <c r="V290" s="29"/>
      <c r="W290" s="29"/>
      <c r="X290" s="29"/>
      <c r="Y290" s="29"/>
      <c r="Z290" s="29"/>
      <c r="AA290" s="29"/>
      <c r="AB290" s="29"/>
      <c r="AC290" s="29"/>
      <c r="AD290" s="29"/>
      <c r="AE290" s="29"/>
      <c r="AF290" s="29"/>
      <c r="AG290" s="29"/>
      <c r="AH290" s="29"/>
      <c r="AI290" s="29"/>
      <c r="AJ290" s="29"/>
      <c r="AK290" s="29"/>
    </row>
    <row r="291" spans="1:37" s="30" customFormat="1" ht="69" customHeight="1" x14ac:dyDescent="0.25">
      <c r="A291" s="28" t="s">
        <v>1400</v>
      </c>
      <c r="B291" s="28" t="s">
        <v>1401</v>
      </c>
      <c r="C291" s="27" t="s">
        <v>1366</v>
      </c>
      <c r="D291" s="50" t="s">
        <v>1393</v>
      </c>
      <c r="E291" s="50" t="s">
        <v>1394</v>
      </c>
      <c r="F291" s="50" t="s">
        <v>91</v>
      </c>
      <c r="G291" s="50" t="s">
        <v>1395</v>
      </c>
      <c r="H291" s="50"/>
      <c r="I291" s="50" t="s">
        <v>1396</v>
      </c>
      <c r="J291" s="50" t="s">
        <v>1397</v>
      </c>
      <c r="K291" s="50" t="s">
        <v>1398</v>
      </c>
      <c r="L291" s="50"/>
      <c r="M291" s="66">
        <v>5000</v>
      </c>
      <c r="N291" s="66">
        <v>3703.91</v>
      </c>
      <c r="O291" s="67">
        <f>5000+1815</f>
        <v>6815</v>
      </c>
      <c r="P291" s="66">
        <f t="shared" si="4"/>
        <v>-1815</v>
      </c>
      <c r="Q291" s="71" t="s">
        <v>1399</v>
      </c>
      <c r="R291" s="29"/>
      <c r="S291" s="29"/>
      <c r="T291" s="29"/>
      <c r="U291" s="29"/>
      <c r="V291" s="29"/>
      <c r="W291" s="29"/>
      <c r="X291" s="29"/>
      <c r="Y291" s="29"/>
      <c r="Z291" s="29"/>
      <c r="AA291" s="29"/>
      <c r="AB291" s="29"/>
      <c r="AC291" s="29"/>
      <c r="AD291" s="29"/>
      <c r="AE291" s="29"/>
      <c r="AF291" s="29"/>
      <c r="AG291" s="29"/>
      <c r="AH291" s="29"/>
      <c r="AI291" s="29"/>
      <c r="AJ291" s="29"/>
      <c r="AK291" s="29"/>
    </row>
    <row r="292" spans="1:37" s="30" customFormat="1" ht="69" customHeight="1" x14ac:dyDescent="0.25">
      <c r="A292" s="28" t="s">
        <v>1408</v>
      </c>
      <c r="B292" s="28" t="s">
        <v>1409</v>
      </c>
      <c r="C292" s="27" t="s">
        <v>1366</v>
      </c>
      <c r="D292" s="50" t="s">
        <v>1402</v>
      </c>
      <c r="E292" s="50" t="s">
        <v>1403</v>
      </c>
      <c r="F292" s="50" t="s">
        <v>91</v>
      </c>
      <c r="G292" s="50" t="s">
        <v>1404</v>
      </c>
      <c r="H292" s="50"/>
      <c r="I292" s="50" t="s">
        <v>1405</v>
      </c>
      <c r="J292" s="50" t="s">
        <v>1406</v>
      </c>
      <c r="K292" s="50" t="s">
        <v>1407</v>
      </c>
      <c r="L292" s="50"/>
      <c r="M292" s="66">
        <v>5000</v>
      </c>
      <c r="N292" s="66">
        <v>4168.22</v>
      </c>
      <c r="O292" s="67">
        <v>5000</v>
      </c>
      <c r="P292" s="66">
        <f t="shared" si="4"/>
        <v>0</v>
      </c>
      <c r="Q292" s="71"/>
      <c r="R292" s="29"/>
      <c r="S292" s="29"/>
      <c r="T292" s="29"/>
      <c r="U292" s="29"/>
      <c r="V292" s="29"/>
      <c r="W292" s="29"/>
      <c r="X292" s="29"/>
      <c r="Y292" s="29"/>
      <c r="Z292" s="29"/>
      <c r="AA292" s="29"/>
      <c r="AB292" s="29"/>
      <c r="AC292" s="29"/>
      <c r="AD292" s="29"/>
      <c r="AE292" s="29"/>
      <c r="AF292" s="29"/>
      <c r="AG292" s="29"/>
      <c r="AH292" s="29"/>
      <c r="AI292" s="29"/>
      <c r="AJ292" s="29"/>
      <c r="AK292" s="29"/>
    </row>
    <row r="293" spans="1:37" s="30" customFormat="1" ht="69" customHeight="1" x14ac:dyDescent="0.25">
      <c r="A293" s="28" t="s">
        <v>1422</v>
      </c>
      <c r="B293" s="28" t="s">
        <v>1423</v>
      </c>
      <c r="C293" s="27" t="s">
        <v>69</v>
      </c>
      <c r="D293" s="50" t="s">
        <v>1416</v>
      </c>
      <c r="E293" s="50" t="s">
        <v>1417</v>
      </c>
      <c r="F293" s="50"/>
      <c r="G293" s="50" t="s">
        <v>1418</v>
      </c>
      <c r="H293" s="50" t="s">
        <v>689</v>
      </c>
      <c r="I293" s="50" t="s">
        <v>1419</v>
      </c>
      <c r="J293" s="50" t="s">
        <v>1420</v>
      </c>
      <c r="K293" s="50" t="s">
        <v>1419</v>
      </c>
      <c r="L293" s="50" t="s">
        <v>1419</v>
      </c>
      <c r="M293" s="66">
        <v>2500</v>
      </c>
      <c r="N293" s="66">
        <v>0</v>
      </c>
      <c r="O293" s="67">
        <v>2500</v>
      </c>
      <c r="P293" s="66">
        <f t="shared" si="4"/>
        <v>0</v>
      </c>
      <c r="Q293" s="71" t="s">
        <v>1421</v>
      </c>
      <c r="R293" s="29"/>
      <c r="S293" s="29"/>
      <c r="T293" s="29"/>
      <c r="U293" s="29"/>
      <c r="V293" s="29"/>
      <c r="W293" s="29"/>
      <c r="X293" s="29"/>
      <c r="Y293" s="29"/>
      <c r="Z293" s="29"/>
      <c r="AA293" s="29"/>
      <c r="AB293" s="29"/>
      <c r="AC293" s="29"/>
      <c r="AD293" s="29"/>
      <c r="AE293" s="29"/>
      <c r="AF293" s="29"/>
      <c r="AG293" s="29"/>
      <c r="AH293" s="29"/>
      <c r="AI293" s="29"/>
      <c r="AJ293" s="29"/>
      <c r="AK293" s="29"/>
    </row>
    <row r="294" spans="1:37" s="30" customFormat="1" ht="69" customHeight="1" x14ac:dyDescent="0.25">
      <c r="A294" s="28" t="s">
        <v>1433</v>
      </c>
      <c r="B294" s="28" t="s">
        <v>1434</v>
      </c>
      <c r="C294" s="27" t="s">
        <v>69</v>
      </c>
      <c r="D294" s="50" t="s">
        <v>1429</v>
      </c>
      <c r="E294" s="50" t="s">
        <v>1430</v>
      </c>
      <c r="F294" s="50"/>
      <c r="G294" s="50" t="s">
        <v>1431</v>
      </c>
      <c r="H294" s="50" t="s">
        <v>689</v>
      </c>
      <c r="I294" s="50" t="s">
        <v>1432</v>
      </c>
      <c r="J294" s="50">
        <v>4</v>
      </c>
      <c r="K294" s="50">
        <v>4</v>
      </c>
      <c r="L294" s="50">
        <v>4</v>
      </c>
      <c r="M294" s="66">
        <v>188000</v>
      </c>
      <c r="N294" s="66">
        <v>185360.82</v>
      </c>
      <c r="O294" s="67">
        <v>188000</v>
      </c>
      <c r="P294" s="66">
        <f t="shared" si="4"/>
        <v>0</v>
      </c>
      <c r="Q294" s="71"/>
      <c r="R294" s="29"/>
      <c r="S294" s="29"/>
      <c r="T294" s="29"/>
      <c r="U294" s="29"/>
      <c r="V294" s="29"/>
      <c r="W294" s="29"/>
      <c r="X294" s="29"/>
      <c r="Y294" s="29"/>
      <c r="Z294" s="29"/>
      <c r="AA294" s="29"/>
      <c r="AB294" s="29"/>
      <c r="AC294" s="29"/>
      <c r="AD294" s="29"/>
      <c r="AE294" s="29"/>
      <c r="AF294" s="29"/>
      <c r="AG294" s="29"/>
      <c r="AH294" s="29"/>
      <c r="AI294" s="29"/>
      <c r="AJ294" s="29"/>
      <c r="AK294" s="29"/>
    </row>
    <row r="295" spans="1:37" s="30" customFormat="1" ht="69" customHeight="1" x14ac:dyDescent="0.25">
      <c r="A295" s="28" t="s">
        <v>1414</v>
      </c>
      <c r="B295" s="28" t="s">
        <v>1415</v>
      </c>
      <c r="C295" s="27" t="s">
        <v>69</v>
      </c>
      <c r="D295" s="50" t="s">
        <v>1410</v>
      </c>
      <c r="E295" s="50" t="s">
        <v>1411</v>
      </c>
      <c r="F295" s="50"/>
      <c r="G295" s="50" t="s">
        <v>1412</v>
      </c>
      <c r="H295" s="50" t="s">
        <v>689</v>
      </c>
      <c r="I295" s="50" t="s">
        <v>1413</v>
      </c>
      <c r="J295" s="50">
        <v>26</v>
      </c>
      <c r="K295" s="50">
        <v>18</v>
      </c>
      <c r="L295" s="50">
        <v>26</v>
      </c>
      <c r="M295" s="66">
        <v>25000</v>
      </c>
      <c r="N295" s="66">
        <v>24040</v>
      </c>
      <c r="O295" s="67">
        <v>25000</v>
      </c>
      <c r="P295" s="66">
        <f t="shared" si="4"/>
        <v>0</v>
      </c>
      <c r="Q295" s="71"/>
      <c r="R295" s="29"/>
      <c r="S295" s="29"/>
      <c r="T295" s="29"/>
      <c r="U295" s="29"/>
      <c r="V295" s="29"/>
      <c r="W295" s="29"/>
      <c r="X295" s="29"/>
      <c r="Y295" s="29"/>
      <c r="Z295" s="29"/>
      <c r="AA295" s="29"/>
      <c r="AB295" s="29"/>
      <c r="AC295" s="29"/>
      <c r="AD295" s="29"/>
      <c r="AE295" s="29"/>
      <c r="AF295" s="29"/>
      <c r="AG295" s="29"/>
      <c r="AH295" s="29"/>
      <c r="AI295" s="29"/>
      <c r="AJ295" s="29"/>
      <c r="AK295" s="29"/>
    </row>
    <row r="296" spans="1:37" s="30" customFormat="1" ht="69" customHeight="1" x14ac:dyDescent="0.25">
      <c r="A296" s="28" t="s">
        <v>694</v>
      </c>
      <c r="B296" s="28" t="s">
        <v>695</v>
      </c>
      <c r="C296" s="27" t="s">
        <v>69</v>
      </c>
      <c r="D296" s="50"/>
      <c r="E296" s="50" t="s">
        <v>687</v>
      </c>
      <c r="F296" s="50"/>
      <c r="G296" s="50" t="s">
        <v>688</v>
      </c>
      <c r="H296" s="50" t="s">
        <v>689</v>
      </c>
      <c r="I296" s="50" t="s">
        <v>690</v>
      </c>
      <c r="J296" s="50" t="s">
        <v>691</v>
      </c>
      <c r="K296" s="50" t="s">
        <v>692</v>
      </c>
      <c r="L296" s="50" t="s">
        <v>692</v>
      </c>
      <c r="M296" s="66">
        <v>3000</v>
      </c>
      <c r="N296" s="66">
        <v>0</v>
      </c>
      <c r="O296" s="67">
        <v>3000</v>
      </c>
      <c r="P296" s="66">
        <f t="shared" si="4"/>
        <v>0</v>
      </c>
      <c r="Q296" s="71" t="s">
        <v>693</v>
      </c>
      <c r="R296" s="29"/>
      <c r="S296" s="29"/>
      <c r="T296" s="29"/>
      <c r="U296" s="29"/>
      <c r="V296" s="29"/>
      <c r="W296" s="29"/>
      <c r="X296" s="29"/>
      <c r="Y296" s="29"/>
      <c r="Z296" s="29"/>
      <c r="AA296" s="29"/>
      <c r="AB296" s="29"/>
      <c r="AC296" s="29"/>
      <c r="AD296" s="29"/>
      <c r="AE296" s="29"/>
      <c r="AF296" s="29"/>
      <c r="AG296" s="29"/>
      <c r="AH296" s="29"/>
      <c r="AI296" s="29"/>
      <c r="AJ296" s="29"/>
      <c r="AK296" s="29"/>
    </row>
    <row r="297" spans="1:37" s="30" customFormat="1" ht="69" customHeight="1" x14ac:dyDescent="0.25">
      <c r="A297" s="28" t="s">
        <v>727</v>
      </c>
      <c r="B297" s="28" t="s">
        <v>728</v>
      </c>
      <c r="C297" s="27" t="s">
        <v>69</v>
      </c>
      <c r="D297" s="50"/>
      <c r="E297" s="50" t="s">
        <v>723</v>
      </c>
      <c r="F297" s="50"/>
      <c r="G297" s="50" t="s">
        <v>724</v>
      </c>
      <c r="H297" s="50" t="s">
        <v>689</v>
      </c>
      <c r="I297" s="50" t="s">
        <v>725</v>
      </c>
      <c r="J297" s="50">
        <v>3</v>
      </c>
      <c r="K297" s="50">
        <v>1</v>
      </c>
      <c r="L297" s="50">
        <v>3</v>
      </c>
      <c r="M297" s="66">
        <v>3500</v>
      </c>
      <c r="N297" s="66"/>
      <c r="O297" s="67">
        <v>3500</v>
      </c>
      <c r="P297" s="66">
        <f t="shared" si="4"/>
        <v>0</v>
      </c>
      <c r="Q297" s="71" t="s">
        <v>726</v>
      </c>
      <c r="R297" s="29"/>
      <c r="S297" s="29"/>
      <c r="T297" s="29"/>
      <c r="U297" s="29"/>
      <c r="V297" s="29"/>
      <c r="W297" s="29"/>
      <c r="X297" s="29"/>
      <c r="Y297" s="29"/>
      <c r="Z297" s="29"/>
      <c r="AA297" s="29"/>
      <c r="AB297" s="29"/>
      <c r="AC297" s="29"/>
      <c r="AD297" s="29"/>
      <c r="AE297" s="29"/>
      <c r="AF297" s="29"/>
      <c r="AG297" s="29"/>
      <c r="AH297" s="29"/>
      <c r="AI297" s="29"/>
      <c r="AJ297" s="29"/>
      <c r="AK297" s="29"/>
    </row>
    <row r="298" spans="1:37" s="30" customFormat="1" ht="69" customHeight="1" x14ac:dyDescent="0.25">
      <c r="A298" s="28" t="s">
        <v>721</v>
      </c>
      <c r="B298" s="28" t="s">
        <v>722</v>
      </c>
      <c r="C298" s="27" t="s">
        <v>69</v>
      </c>
      <c r="D298" s="50" t="s">
        <v>716</v>
      </c>
      <c r="E298" s="50" t="s">
        <v>717</v>
      </c>
      <c r="F298" s="50"/>
      <c r="G298" s="50" t="s">
        <v>718</v>
      </c>
      <c r="H298" s="50" t="s">
        <v>689</v>
      </c>
      <c r="I298" s="50" t="s">
        <v>719</v>
      </c>
      <c r="J298" s="50">
        <v>80</v>
      </c>
      <c r="K298" s="50">
        <v>80</v>
      </c>
      <c r="L298" s="50">
        <v>100</v>
      </c>
      <c r="M298" s="66">
        <v>31000</v>
      </c>
      <c r="N298" s="66">
        <v>30924.85</v>
      </c>
      <c r="O298" s="67">
        <v>75000</v>
      </c>
      <c r="P298" s="66">
        <f t="shared" si="4"/>
        <v>-44000</v>
      </c>
      <c r="Q298" s="71" t="s">
        <v>720</v>
      </c>
      <c r="R298" s="29"/>
      <c r="S298" s="29"/>
      <c r="T298" s="29"/>
      <c r="U298" s="29"/>
      <c r="V298" s="29"/>
      <c r="W298" s="29"/>
      <c r="X298" s="29"/>
      <c r="Y298" s="29"/>
      <c r="Z298" s="29"/>
      <c r="AA298" s="29"/>
      <c r="AB298" s="29"/>
      <c r="AC298" s="29"/>
      <c r="AD298" s="29"/>
      <c r="AE298" s="29"/>
      <c r="AF298" s="29"/>
      <c r="AG298" s="29"/>
      <c r="AH298" s="29"/>
      <c r="AI298" s="29"/>
      <c r="AJ298" s="29"/>
      <c r="AK298" s="29"/>
    </row>
    <row r="299" spans="1:37" s="30" customFormat="1" ht="69" customHeight="1" x14ac:dyDescent="0.25">
      <c r="A299" s="28" t="s">
        <v>1427</v>
      </c>
      <c r="B299" s="28" t="s">
        <v>1428</v>
      </c>
      <c r="C299" s="27" t="s">
        <v>69</v>
      </c>
      <c r="D299" s="50"/>
      <c r="E299" s="50" t="s">
        <v>1424</v>
      </c>
      <c r="F299" s="50"/>
      <c r="G299" s="50" t="s">
        <v>1425</v>
      </c>
      <c r="H299" s="50" t="s">
        <v>1426</v>
      </c>
      <c r="I299" s="50"/>
      <c r="J299" s="50"/>
      <c r="K299" s="50"/>
      <c r="L299" s="50"/>
      <c r="M299" s="66">
        <v>10000</v>
      </c>
      <c r="N299" s="66">
        <v>3515.55</v>
      </c>
      <c r="O299" s="67">
        <v>10000</v>
      </c>
      <c r="P299" s="66">
        <f t="shared" si="4"/>
        <v>0</v>
      </c>
      <c r="Q299" s="71"/>
      <c r="R299" s="29"/>
      <c r="S299" s="29"/>
      <c r="T299" s="29"/>
      <c r="U299" s="29"/>
      <c r="V299" s="29"/>
      <c r="W299" s="29"/>
      <c r="X299" s="29"/>
      <c r="Y299" s="29"/>
      <c r="Z299" s="29"/>
      <c r="AA299" s="29"/>
      <c r="AB299" s="29"/>
      <c r="AC299" s="29"/>
      <c r="AD299" s="29"/>
      <c r="AE299" s="29"/>
      <c r="AF299" s="29"/>
      <c r="AG299" s="29"/>
      <c r="AH299" s="29"/>
      <c r="AI299" s="29"/>
      <c r="AJ299" s="29"/>
      <c r="AK299" s="29"/>
    </row>
    <row r="300" spans="1:37" s="30" customFormat="1" ht="69" customHeight="1" x14ac:dyDescent="0.25">
      <c r="A300" s="28" t="s">
        <v>701</v>
      </c>
      <c r="B300" s="28" t="s">
        <v>702</v>
      </c>
      <c r="C300" s="27" t="s">
        <v>69</v>
      </c>
      <c r="D300" s="50" t="s">
        <v>696</v>
      </c>
      <c r="E300" s="50" t="s">
        <v>697</v>
      </c>
      <c r="F300" s="50"/>
      <c r="G300" s="50" t="s">
        <v>698</v>
      </c>
      <c r="H300" s="50" t="s">
        <v>689</v>
      </c>
      <c r="I300" s="50" t="s">
        <v>699</v>
      </c>
      <c r="J300" s="50">
        <v>90</v>
      </c>
      <c r="K300" s="50" t="s">
        <v>700</v>
      </c>
      <c r="L300" s="50">
        <v>90</v>
      </c>
      <c r="M300" s="66">
        <v>120000</v>
      </c>
      <c r="N300" s="66">
        <v>0</v>
      </c>
      <c r="O300" s="67">
        <v>120000</v>
      </c>
      <c r="P300" s="66">
        <f t="shared" si="4"/>
        <v>0</v>
      </c>
      <c r="Q300" s="71"/>
      <c r="R300" s="29"/>
      <c r="S300" s="29"/>
      <c r="T300" s="29"/>
      <c r="U300" s="29"/>
      <c r="V300" s="29"/>
      <c r="W300" s="29"/>
      <c r="X300" s="29"/>
      <c r="Y300" s="29"/>
      <c r="Z300" s="29"/>
      <c r="AA300" s="29"/>
      <c r="AB300" s="29"/>
      <c r="AC300" s="29"/>
      <c r="AD300" s="29"/>
      <c r="AE300" s="29"/>
      <c r="AF300" s="29"/>
      <c r="AG300" s="29"/>
      <c r="AH300" s="29"/>
      <c r="AI300" s="29"/>
      <c r="AJ300" s="29"/>
      <c r="AK300" s="29"/>
    </row>
    <row r="301" spans="1:37" s="30" customFormat="1" ht="69" customHeight="1" x14ac:dyDescent="0.25">
      <c r="A301" s="28" t="s">
        <v>1585</v>
      </c>
      <c r="B301" s="28" t="s">
        <v>1586</v>
      </c>
      <c r="C301" s="27" t="s">
        <v>7</v>
      </c>
      <c r="D301" s="50" t="s">
        <v>1560</v>
      </c>
      <c r="E301" s="50" t="s">
        <v>1582</v>
      </c>
      <c r="F301" s="50" t="s">
        <v>91</v>
      </c>
      <c r="G301" s="50" t="s">
        <v>1583</v>
      </c>
      <c r="H301" s="50"/>
      <c r="I301" s="50" t="s">
        <v>1584</v>
      </c>
      <c r="J301" s="50">
        <v>45</v>
      </c>
      <c r="K301" s="50">
        <v>100</v>
      </c>
      <c r="L301" s="50">
        <v>120</v>
      </c>
      <c r="M301" s="68">
        <v>13930</v>
      </c>
      <c r="N301" s="68">
        <v>6360.45</v>
      </c>
      <c r="O301" s="69">
        <v>13930</v>
      </c>
      <c r="P301" s="66">
        <f t="shared" si="4"/>
        <v>0</v>
      </c>
      <c r="Q301" s="71" t="s">
        <v>1503</v>
      </c>
      <c r="R301" s="29"/>
      <c r="S301" s="29"/>
      <c r="T301" s="29"/>
      <c r="U301" s="29"/>
      <c r="V301" s="29"/>
      <c r="W301" s="29"/>
      <c r="X301" s="29"/>
      <c r="Y301" s="29"/>
      <c r="Z301" s="29"/>
      <c r="AA301" s="29"/>
      <c r="AB301" s="29"/>
      <c r="AC301" s="29"/>
      <c r="AD301" s="29"/>
      <c r="AE301" s="29"/>
      <c r="AF301" s="29"/>
      <c r="AG301" s="29"/>
      <c r="AH301" s="29"/>
      <c r="AI301" s="29"/>
      <c r="AJ301" s="29"/>
      <c r="AK301" s="29"/>
    </row>
    <row r="302" spans="1:37" s="30" customFormat="1" ht="69" customHeight="1" x14ac:dyDescent="0.25">
      <c r="A302" s="28" t="s">
        <v>1531</v>
      </c>
      <c r="B302" s="28" t="s">
        <v>1532</v>
      </c>
      <c r="C302" s="27" t="s">
        <v>7</v>
      </c>
      <c r="D302" s="50" t="s">
        <v>1521</v>
      </c>
      <c r="E302" s="50" t="s">
        <v>1527</v>
      </c>
      <c r="F302" s="50" t="s">
        <v>91</v>
      </c>
      <c r="G302" s="50" t="s">
        <v>1528</v>
      </c>
      <c r="H302" s="50"/>
      <c r="I302" s="50" t="s">
        <v>1529</v>
      </c>
      <c r="J302" s="50" t="s">
        <v>1529</v>
      </c>
      <c r="K302" s="50" t="s">
        <v>1529</v>
      </c>
      <c r="L302" s="50" t="s">
        <v>1529</v>
      </c>
      <c r="M302" s="68">
        <v>5000</v>
      </c>
      <c r="N302" s="68">
        <v>4831.82</v>
      </c>
      <c r="O302" s="69">
        <v>5000</v>
      </c>
      <c r="P302" s="66">
        <f t="shared" si="4"/>
        <v>0</v>
      </c>
      <c r="Q302" s="71" t="s">
        <v>1530</v>
      </c>
      <c r="R302" s="29"/>
      <c r="S302" s="29"/>
      <c r="T302" s="29"/>
      <c r="U302" s="29"/>
      <c r="V302" s="29"/>
      <c r="W302" s="29"/>
      <c r="X302" s="29"/>
      <c r="Y302" s="29"/>
      <c r="Z302" s="29"/>
      <c r="AA302" s="29"/>
      <c r="AB302" s="29"/>
      <c r="AC302" s="29"/>
      <c r="AD302" s="29"/>
      <c r="AE302" s="29"/>
      <c r="AF302" s="29"/>
      <c r="AG302" s="29"/>
      <c r="AH302" s="29"/>
      <c r="AI302" s="29"/>
      <c r="AJ302" s="29"/>
      <c r="AK302" s="29"/>
    </row>
    <row r="303" spans="1:37" s="30" customFormat="1" ht="69" customHeight="1" x14ac:dyDescent="0.25">
      <c r="A303" s="28" t="s">
        <v>1627</v>
      </c>
      <c r="B303" s="28" t="s">
        <v>1628</v>
      </c>
      <c r="C303" s="27" t="s">
        <v>7</v>
      </c>
      <c r="D303" s="50" t="s">
        <v>1623</v>
      </c>
      <c r="E303" s="50" t="s">
        <v>1624</v>
      </c>
      <c r="F303" s="50" t="s">
        <v>91</v>
      </c>
      <c r="G303" s="50" t="s">
        <v>1625</v>
      </c>
      <c r="H303" s="50"/>
      <c r="I303" s="50" t="s">
        <v>1626</v>
      </c>
      <c r="J303" s="50">
        <v>10</v>
      </c>
      <c r="K303" s="50">
        <v>8</v>
      </c>
      <c r="L303" s="50">
        <v>10</v>
      </c>
      <c r="M303" s="68">
        <v>25000</v>
      </c>
      <c r="N303" s="68">
        <v>13790.87</v>
      </c>
      <c r="O303" s="69">
        <v>25000</v>
      </c>
      <c r="P303" s="66">
        <f t="shared" si="4"/>
        <v>0</v>
      </c>
      <c r="Q303" s="71"/>
      <c r="R303" s="29"/>
      <c r="S303" s="29"/>
      <c r="T303" s="29"/>
      <c r="U303" s="29"/>
      <c r="V303" s="29"/>
      <c r="W303" s="29"/>
      <c r="X303" s="29"/>
      <c r="Y303" s="29"/>
      <c r="Z303" s="29"/>
      <c r="AA303" s="29"/>
      <c r="AB303" s="29"/>
      <c r="AC303" s="29"/>
      <c r="AD303" s="29"/>
      <c r="AE303" s="29"/>
      <c r="AF303" s="29"/>
      <c r="AG303" s="29"/>
      <c r="AH303" s="29"/>
      <c r="AI303" s="29"/>
      <c r="AJ303" s="29"/>
      <c r="AK303" s="29"/>
    </row>
    <row r="304" spans="1:37" s="30" customFormat="1" ht="69" customHeight="1" x14ac:dyDescent="0.25">
      <c r="A304" s="28" t="s">
        <v>1621</v>
      </c>
      <c r="B304" s="28" t="s">
        <v>1622</v>
      </c>
      <c r="C304" s="27" t="s">
        <v>7</v>
      </c>
      <c r="D304" s="50" t="s">
        <v>1617</v>
      </c>
      <c r="E304" s="50" t="s">
        <v>1618</v>
      </c>
      <c r="F304" s="50" t="s">
        <v>91</v>
      </c>
      <c r="G304" s="50" t="s">
        <v>1619</v>
      </c>
      <c r="H304" s="50"/>
      <c r="I304" s="50" t="s">
        <v>1620</v>
      </c>
      <c r="J304" s="50">
        <v>10</v>
      </c>
      <c r="K304" s="50"/>
      <c r="L304" s="50">
        <v>10</v>
      </c>
      <c r="M304" s="68">
        <v>14000</v>
      </c>
      <c r="N304" s="68">
        <v>7333.8</v>
      </c>
      <c r="O304" s="69">
        <v>14000</v>
      </c>
      <c r="P304" s="66">
        <f t="shared" si="4"/>
        <v>0</v>
      </c>
      <c r="Q304" s="71"/>
      <c r="R304" s="29"/>
      <c r="S304" s="29"/>
      <c r="T304" s="29"/>
      <c r="U304" s="29"/>
      <c r="V304" s="29"/>
      <c r="W304" s="29"/>
      <c r="X304" s="29"/>
      <c r="Y304" s="29"/>
      <c r="Z304" s="29"/>
      <c r="AA304" s="29"/>
      <c r="AB304" s="29"/>
      <c r="AC304" s="29"/>
      <c r="AD304" s="29"/>
      <c r="AE304" s="29"/>
      <c r="AF304" s="29"/>
      <c r="AG304" s="29"/>
      <c r="AH304" s="29"/>
      <c r="AI304" s="29"/>
      <c r="AJ304" s="29"/>
      <c r="AK304" s="29"/>
    </row>
    <row r="305" spans="1:37" s="30" customFormat="1" ht="69" customHeight="1" x14ac:dyDescent="0.25">
      <c r="A305" s="28" t="s">
        <v>1646</v>
      </c>
      <c r="B305" s="28" t="s">
        <v>1647</v>
      </c>
      <c r="C305" s="27" t="s">
        <v>7</v>
      </c>
      <c r="D305" s="50" t="s">
        <v>1642</v>
      </c>
      <c r="E305" s="50" t="s">
        <v>1643</v>
      </c>
      <c r="F305" s="50" t="s">
        <v>91</v>
      </c>
      <c r="G305" s="50" t="s">
        <v>1644</v>
      </c>
      <c r="H305" s="50"/>
      <c r="I305" s="50" t="s">
        <v>1645</v>
      </c>
      <c r="J305" s="50">
        <v>5000</v>
      </c>
      <c r="K305" s="50"/>
      <c r="L305" s="50">
        <v>5000</v>
      </c>
      <c r="M305" s="68">
        <v>11000</v>
      </c>
      <c r="N305" s="68">
        <v>6094.25</v>
      </c>
      <c r="O305" s="69">
        <v>11000</v>
      </c>
      <c r="P305" s="66">
        <f t="shared" si="4"/>
        <v>0</v>
      </c>
      <c r="Q305" s="71"/>
      <c r="R305" s="29"/>
      <c r="S305" s="29"/>
      <c r="T305" s="29"/>
      <c r="U305" s="29"/>
      <c r="V305" s="29"/>
      <c r="W305" s="29"/>
      <c r="X305" s="29"/>
      <c r="Y305" s="29"/>
      <c r="Z305" s="29"/>
      <c r="AA305" s="29"/>
      <c r="AB305" s="29"/>
      <c r="AC305" s="29"/>
      <c r="AD305" s="29"/>
      <c r="AE305" s="29"/>
      <c r="AF305" s="29"/>
      <c r="AG305" s="29"/>
      <c r="AH305" s="29"/>
      <c r="AI305" s="29"/>
      <c r="AJ305" s="29"/>
      <c r="AK305" s="29"/>
    </row>
    <row r="306" spans="1:37" s="30" customFormat="1" ht="69" customHeight="1" x14ac:dyDescent="0.25">
      <c r="A306" s="28" t="s">
        <v>1634</v>
      </c>
      <c r="B306" s="28" t="s">
        <v>1635</v>
      </c>
      <c r="C306" s="27" t="s">
        <v>7</v>
      </c>
      <c r="D306" s="50" t="s">
        <v>1629</v>
      </c>
      <c r="E306" s="50" t="s">
        <v>1630</v>
      </c>
      <c r="F306" s="50" t="s">
        <v>91</v>
      </c>
      <c r="G306" s="50" t="s">
        <v>1631</v>
      </c>
      <c r="H306" s="50"/>
      <c r="I306" s="50" t="s">
        <v>1632</v>
      </c>
      <c r="J306" s="50">
        <v>100</v>
      </c>
      <c r="K306" s="50">
        <v>70</v>
      </c>
      <c r="L306" s="50" t="s">
        <v>1633</v>
      </c>
      <c r="M306" s="68">
        <v>10000</v>
      </c>
      <c r="N306" s="68">
        <v>10000</v>
      </c>
      <c r="O306" s="69">
        <v>10000</v>
      </c>
      <c r="P306" s="66">
        <f t="shared" si="4"/>
        <v>0</v>
      </c>
      <c r="Q306" s="71"/>
      <c r="R306" s="29"/>
      <c r="S306" s="29"/>
      <c r="T306" s="29"/>
      <c r="U306" s="29"/>
      <c r="V306" s="29"/>
      <c r="W306" s="29"/>
      <c r="X306" s="29"/>
      <c r="Y306" s="29"/>
      <c r="Z306" s="29"/>
      <c r="AA306" s="29"/>
      <c r="AB306" s="29"/>
      <c r="AC306" s="29"/>
      <c r="AD306" s="29"/>
      <c r="AE306" s="29"/>
      <c r="AF306" s="29"/>
      <c r="AG306" s="29"/>
      <c r="AH306" s="29"/>
      <c r="AI306" s="29"/>
      <c r="AJ306" s="29"/>
      <c r="AK306" s="29"/>
    </row>
    <row r="307" spans="1:37" s="30" customFormat="1" ht="69" customHeight="1" x14ac:dyDescent="0.25">
      <c r="A307" s="28" t="s">
        <v>1615</v>
      </c>
      <c r="B307" s="28" t="s">
        <v>1616</v>
      </c>
      <c r="C307" s="27" t="s">
        <v>7</v>
      </c>
      <c r="D307" s="50" t="s">
        <v>1560</v>
      </c>
      <c r="E307" s="50" t="s">
        <v>1612</v>
      </c>
      <c r="F307" s="50" t="s">
        <v>91</v>
      </c>
      <c r="G307" s="50" t="s">
        <v>1613</v>
      </c>
      <c r="H307" s="50"/>
      <c r="I307" s="50" t="s">
        <v>1614</v>
      </c>
      <c r="J307" s="50">
        <v>800</v>
      </c>
      <c r="K307" s="50">
        <v>946</v>
      </c>
      <c r="L307" s="50">
        <v>800</v>
      </c>
      <c r="M307" s="68">
        <v>15500</v>
      </c>
      <c r="N307" s="68">
        <v>1500</v>
      </c>
      <c r="O307" s="69">
        <v>15500</v>
      </c>
      <c r="P307" s="66">
        <f t="shared" si="4"/>
        <v>0</v>
      </c>
      <c r="Q307" s="71"/>
      <c r="R307" s="29"/>
      <c r="S307" s="29"/>
      <c r="T307" s="29"/>
      <c r="U307" s="29"/>
      <c r="V307" s="29"/>
      <c r="W307" s="29"/>
      <c r="X307" s="29"/>
      <c r="Y307" s="29"/>
      <c r="Z307" s="29"/>
      <c r="AA307" s="29"/>
      <c r="AB307" s="29"/>
      <c r="AC307" s="29"/>
      <c r="AD307" s="29"/>
      <c r="AE307" s="29"/>
      <c r="AF307" s="29"/>
      <c r="AG307" s="29"/>
      <c r="AH307" s="29"/>
      <c r="AI307" s="29"/>
      <c r="AJ307" s="29"/>
      <c r="AK307" s="29"/>
    </row>
    <row r="308" spans="1:37" s="30" customFormat="1" ht="69" customHeight="1" x14ac:dyDescent="0.25">
      <c r="A308" s="28" t="s">
        <v>1490</v>
      </c>
      <c r="B308" s="28" t="s">
        <v>1491</v>
      </c>
      <c r="C308" s="27" t="s">
        <v>7</v>
      </c>
      <c r="D308" s="50" t="s">
        <v>1483</v>
      </c>
      <c r="E308" s="50" t="s">
        <v>1484</v>
      </c>
      <c r="F308" s="50" t="s">
        <v>91</v>
      </c>
      <c r="G308" s="50" t="s">
        <v>1485</v>
      </c>
      <c r="H308" s="50" t="s">
        <v>1486</v>
      </c>
      <c r="I308" s="50" t="s">
        <v>1487</v>
      </c>
      <c r="J308" s="50">
        <v>10</v>
      </c>
      <c r="K308" s="50" t="s">
        <v>1488</v>
      </c>
      <c r="L308" s="50">
        <v>10</v>
      </c>
      <c r="M308" s="68">
        <v>10000</v>
      </c>
      <c r="N308" s="68">
        <v>10000</v>
      </c>
      <c r="O308" s="69">
        <v>10000</v>
      </c>
      <c r="P308" s="66">
        <f t="shared" si="4"/>
        <v>0</v>
      </c>
      <c r="Q308" s="71" t="s">
        <v>1489</v>
      </c>
      <c r="R308" s="29"/>
      <c r="S308" s="29"/>
      <c r="T308" s="29"/>
      <c r="U308" s="29"/>
      <c r="V308" s="29"/>
      <c r="W308" s="29"/>
      <c r="X308" s="29"/>
      <c r="Y308" s="29"/>
      <c r="Z308" s="29"/>
      <c r="AA308" s="29"/>
      <c r="AB308" s="29"/>
      <c r="AC308" s="29"/>
      <c r="AD308" s="29"/>
      <c r="AE308" s="29"/>
      <c r="AF308" s="29"/>
      <c r="AG308" s="29"/>
      <c r="AH308" s="29"/>
      <c r="AI308" s="29"/>
      <c r="AJ308" s="29"/>
      <c r="AK308" s="29"/>
    </row>
    <row r="309" spans="1:37" s="30" customFormat="1" ht="69" customHeight="1" x14ac:dyDescent="0.25">
      <c r="A309" s="28" t="s">
        <v>1604</v>
      </c>
      <c r="B309" s="28" t="s">
        <v>1596</v>
      </c>
      <c r="C309" s="27" t="s">
        <v>7</v>
      </c>
      <c r="D309" s="50" t="s">
        <v>1596</v>
      </c>
      <c r="E309" s="50" t="s">
        <v>1597</v>
      </c>
      <c r="F309" s="50" t="s">
        <v>91</v>
      </c>
      <c r="G309" s="50" t="s">
        <v>1598</v>
      </c>
      <c r="H309" s="50" t="s">
        <v>1599</v>
      </c>
      <c r="I309" s="50" t="s">
        <v>1601</v>
      </c>
      <c r="J309" s="50">
        <v>5</v>
      </c>
      <c r="K309" s="50" t="s">
        <v>1602</v>
      </c>
      <c r="L309" s="50">
        <v>5</v>
      </c>
      <c r="M309" s="68">
        <v>9000</v>
      </c>
      <c r="N309" s="68">
        <v>0</v>
      </c>
      <c r="O309" s="69">
        <v>9000</v>
      </c>
      <c r="P309" s="66">
        <f t="shared" si="4"/>
        <v>0</v>
      </c>
      <c r="Q309" s="71" t="s">
        <v>1603</v>
      </c>
      <c r="R309" s="29"/>
      <c r="S309" s="29"/>
      <c r="T309" s="29"/>
      <c r="U309" s="29"/>
      <c r="V309" s="29"/>
      <c r="W309" s="29"/>
      <c r="X309" s="29"/>
      <c r="Y309" s="29"/>
      <c r="Z309" s="29"/>
      <c r="AA309" s="29"/>
      <c r="AB309" s="29"/>
      <c r="AC309" s="29"/>
      <c r="AD309" s="29"/>
      <c r="AE309" s="29"/>
      <c r="AF309" s="29"/>
      <c r="AG309" s="29"/>
      <c r="AH309" s="29"/>
      <c r="AI309" s="29"/>
      <c r="AJ309" s="29"/>
      <c r="AK309" s="29"/>
    </row>
    <row r="310" spans="1:37" s="30" customFormat="1" ht="69" customHeight="1" x14ac:dyDescent="0.25">
      <c r="A310" s="28" t="s">
        <v>1481</v>
      </c>
      <c r="B310" s="28" t="s">
        <v>1482</v>
      </c>
      <c r="C310" s="27" t="s">
        <v>7</v>
      </c>
      <c r="D310" s="50" t="s">
        <v>1435</v>
      </c>
      <c r="E310" s="50" t="s">
        <v>1476</v>
      </c>
      <c r="F310" s="50" t="s">
        <v>91</v>
      </c>
      <c r="G310" s="50" t="s">
        <v>1477</v>
      </c>
      <c r="H310" s="50"/>
      <c r="I310" s="50" t="s">
        <v>1438</v>
      </c>
      <c r="J310" s="50"/>
      <c r="K310" s="50"/>
      <c r="L310" s="50"/>
      <c r="M310" s="68">
        <v>32000</v>
      </c>
      <c r="N310" s="68">
        <v>32000</v>
      </c>
      <c r="O310" s="69">
        <v>32000</v>
      </c>
      <c r="P310" s="66">
        <f t="shared" si="4"/>
        <v>0</v>
      </c>
      <c r="Q310" s="71" t="s">
        <v>1480</v>
      </c>
      <c r="R310" s="29"/>
      <c r="S310" s="29"/>
      <c r="T310" s="29"/>
      <c r="U310" s="29"/>
      <c r="V310" s="29"/>
      <c r="W310" s="29"/>
      <c r="X310" s="29"/>
      <c r="Y310" s="29"/>
      <c r="Z310" s="29"/>
      <c r="AA310" s="29"/>
      <c r="AB310" s="29"/>
      <c r="AC310" s="29"/>
      <c r="AD310" s="29"/>
      <c r="AE310" s="29"/>
      <c r="AF310" s="29"/>
      <c r="AG310" s="29"/>
      <c r="AH310" s="29"/>
      <c r="AI310" s="29"/>
      <c r="AJ310" s="29"/>
      <c r="AK310" s="29"/>
    </row>
    <row r="311" spans="1:37" s="30" customFormat="1" ht="69" customHeight="1" x14ac:dyDescent="0.25">
      <c r="A311" s="28" t="s">
        <v>1451</v>
      </c>
      <c r="B311" s="28" t="s">
        <v>1452</v>
      </c>
      <c r="C311" s="27" t="s">
        <v>7</v>
      </c>
      <c r="D311" s="50" t="s">
        <v>1435</v>
      </c>
      <c r="E311" s="50" t="s">
        <v>1449</v>
      </c>
      <c r="F311" s="50" t="s">
        <v>91</v>
      </c>
      <c r="G311" s="50" t="s">
        <v>1450</v>
      </c>
      <c r="H311" s="50" t="s">
        <v>112</v>
      </c>
      <c r="I311" s="50" t="s">
        <v>1438</v>
      </c>
      <c r="J311" s="50">
        <v>4</v>
      </c>
      <c r="K311" s="50">
        <v>0</v>
      </c>
      <c r="L311" s="50">
        <v>4</v>
      </c>
      <c r="M311" s="68">
        <v>7000</v>
      </c>
      <c r="N311" s="68">
        <v>0</v>
      </c>
      <c r="O311" s="69">
        <v>7000</v>
      </c>
      <c r="P311" s="66">
        <f t="shared" si="4"/>
        <v>0</v>
      </c>
      <c r="Q311" s="71"/>
      <c r="R311" s="29"/>
      <c r="S311" s="29"/>
      <c r="T311" s="29"/>
      <c r="U311" s="29"/>
      <c r="V311" s="29"/>
      <c r="W311" s="29"/>
      <c r="X311" s="29"/>
      <c r="Y311" s="29"/>
      <c r="Z311" s="29"/>
      <c r="AA311" s="29"/>
      <c r="AB311" s="29"/>
      <c r="AC311" s="29"/>
      <c r="AD311" s="29"/>
      <c r="AE311" s="29"/>
      <c r="AF311" s="29"/>
      <c r="AG311" s="29"/>
      <c r="AH311" s="29"/>
      <c r="AI311" s="29"/>
      <c r="AJ311" s="29"/>
      <c r="AK311" s="29"/>
    </row>
    <row r="312" spans="1:37" s="30" customFormat="1" ht="69" customHeight="1" x14ac:dyDescent="0.25">
      <c r="A312" s="28" t="s">
        <v>1460</v>
      </c>
      <c r="B312" s="28" t="s">
        <v>1461</v>
      </c>
      <c r="C312" s="27" t="s">
        <v>7</v>
      </c>
      <c r="D312" s="50" t="s">
        <v>1435</v>
      </c>
      <c r="E312" s="50" t="s">
        <v>1457</v>
      </c>
      <c r="F312" s="50" t="s">
        <v>91</v>
      </c>
      <c r="G312" s="50" t="s">
        <v>1458</v>
      </c>
      <c r="H312" s="50" t="s">
        <v>112</v>
      </c>
      <c r="I312" s="50" t="s">
        <v>1438</v>
      </c>
      <c r="J312" s="50">
        <v>7</v>
      </c>
      <c r="K312" s="50">
        <v>1</v>
      </c>
      <c r="L312" s="50">
        <v>7</v>
      </c>
      <c r="M312" s="68">
        <v>13000</v>
      </c>
      <c r="N312" s="68">
        <v>1559.13</v>
      </c>
      <c r="O312" s="69">
        <v>13000</v>
      </c>
      <c r="P312" s="66">
        <f t="shared" si="4"/>
        <v>0</v>
      </c>
      <c r="Q312" s="71" t="s">
        <v>1459</v>
      </c>
      <c r="R312" s="29"/>
      <c r="S312" s="29"/>
      <c r="T312" s="29"/>
      <c r="U312" s="29"/>
      <c r="V312" s="29"/>
      <c r="W312" s="29"/>
      <c r="X312" s="29"/>
      <c r="Y312" s="29"/>
      <c r="Z312" s="29"/>
      <c r="AA312" s="29"/>
      <c r="AB312" s="29"/>
      <c r="AC312" s="29"/>
      <c r="AD312" s="29"/>
      <c r="AE312" s="29"/>
      <c r="AF312" s="29"/>
      <c r="AG312" s="29"/>
      <c r="AH312" s="29"/>
      <c r="AI312" s="29"/>
      <c r="AJ312" s="29"/>
      <c r="AK312" s="29"/>
    </row>
    <row r="313" spans="1:37" s="30" customFormat="1" ht="69" customHeight="1" x14ac:dyDescent="0.25">
      <c r="A313" s="28" t="s">
        <v>1455</v>
      </c>
      <c r="B313" s="28" t="s">
        <v>1456</v>
      </c>
      <c r="C313" s="27" t="s">
        <v>7</v>
      </c>
      <c r="D313" s="50" t="s">
        <v>1435</v>
      </c>
      <c r="E313" s="50" t="s">
        <v>1453</v>
      </c>
      <c r="F313" s="50" t="s">
        <v>91</v>
      </c>
      <c r="G313" s="50" t="s">
        <v>1454</v>
      </c>
      <c r="H313" s="50" t="s">
        <v>112</v>
      </c>
      <c r="I313" s="50" t="s">
        <v>1438</v>
      </c>
      <c r="J313" s="50">
        <v>5</v>
      </c>
      <c r="K313" s="50">
        <v>0</v>
      </c>
      <c r="L313" s="50">
        <v>5</v>
      </c>
      <c r="M313" s="68">
        <v>17000</v>
      </c>
      <c r="N313" s="68">
        <v>0</v>
      </c>
      <c r="O313" s="69">
        <v>17000</v>
      </c>
      <c r="P313" s="66">
        <f t="shared" si="4"/>
        <v>0</v>
      </c>
      <c r="Q313" s="71"/>
      <c r="R313" s="29"/>
      <c r="S313" s="29"/>
      <c r="T313" s="29"/>
      <c r="U313" s="29"/>
      <c r="V313" s="29"/>
      <c r="W313" s="29"/>
      <c r="X313" s="29"/>
      <c r="Y313" s="29"/>
      <c r="Z313" s="29"/>
      <c r="AA313" s="29"/>
      <c r="AB313" s="29"/>
      <c r="AC313" s="29"/>
      <c r="AD313" s="29"/>
      <c r="AE313" s="29"/>
      <c r="AF313" s="29"/>
      <c r="AG313" s="29"/>
      <c r="AH313" s="29"/>
      <c r="AI313" s="29"/>
      <c r="AJ313" s="29"/>
      <c r="AK313" s="29"/>
    </row>
    <row r="314" spans="1:37" s="30" customFormat="1" ht="69" customHeight="1" x14ac:dyDescent="0.25">
      <c r="A314" s="28" t="s">
        <v>1464</v>
      </c>
      <c r="B314" s="28" t="s">
        <v>1465</v>
      </c>
      <c r="C314" s="27" t="s">
        <v>7</v>
      </c>
      <c r="D314" s="50" t="s">
        <v>1435</v>
      </c>
      <c r="E314" s="50" t="s">
        <v>1462</v>
      </c>
      <c r="F314" s="50" t="s">
        <v>91</v>
      </c>
      <c r="G314" s="50" t="s">
        <v>1463</v>
      </c>
      <c r="H314" s="50" t="s">
        <v>112</v>
      </c>
      <c r="I314" s="50" t="s">
        <v>1438</v>
      </c>
      <c r="J314" s="50">
        <v>20</v>
      </c>
      <c r="K314" s="50">
        <v>18</v>
      </c>
      <c r="L314" s="50">
        <v>20</v>
      </c>
      <c r="M314" s="68">
        <v>79034.25</v>
      </c>
      <c r="N314" s="68">
        <v>45297.18</v>
      </c>
      <c r="O314" s="69">
        <v>73178.100000000006</v>
      </c>
      <c r="P314" s="66">
        <f t="shared" si="4"/>
        <v>5856.1499999999942</v>
      </c>
      <c r="Q314" s="71"/>
      <c r="R314" s="29"/>
      <c r="S314" s="29"/>
      <c r="T314" s="29"/>
      <c r="U314" s="29"/>
      <c r="V314" s="29"/>
      <c r="W314" s="29"/>
      <c r="X314" s="29"/>
      <c r="Y314" s="29"/>
      <c r="Z314" s="29"/>
      <c r="AA314" s="29"/>
      <c r="AB314" s="29"/>
      <c r="AC314" s="29"/>
      <c r="AD314" s="29"/>
      <c r="AE314" s="29"/>
      <c r="AF314" s="29"/>
      <c r="AG314" s="29"/>
      <c r="AH314" s="29"/>
      <c r="AI314" s="29"/>
      <c r="AJ314" s="29"/>
      <c r="AK314" s="29"/>
    </row>
    <row r="315" spans="1:37" s="30" customFormat="1" ht="69" customHeight="1" x14ac:dyDescent="0.25">
      <c r="A315" s="28" t="s">
        <v>1468</v>
      </c>
      <c r="B315" s="28" t="s">
        <v>1469</v>
      </c>
      <c r="C315" s="27" t="s">
        <v>7</v>
      </c>
      <c r="D315" s="50" t="s">
        <v>1435</v>
      </c>
      <c r="E315" s="50" t="s">
        <v>1466</v>
      </c>
      <c r="F315" s="50" t="s">
        <v>91</v>
      </c>
      <c r="G315" s="50" t="s">
        <v>1467</v>
      </c>
      <c r="H315" s="50" t="s">
        <v>112</v>
      </c>
      <c r="I315" s="50" t="s">
        <v>1438</v>
      </c>
      <c r="J315" s="50">
        <v>4</v>
      </c>
      <c r="K315" s="50">
        <v>1</v>
      </c>
      <c r="L315" s="50">
        <v>4</v>
      </c>
      <c r="M315" s="68">
        <v>8000</v>
      </c>
      <c r="N315" s="68">
        <v>2000</v>
      </c>
      <c r="O315" s="69">
        <v>8000</v>
      </c>
      <c r="P315" s="66">
        <f t="shared" si="4"/>
        <v>0</v>
      </c>
      <c r="Q315" s="71"/>
      <c r="R315" s="29"/>
      <c r="S315" s="29"/>
      <c r="T315" s="29"/>
      <c r="U315" s="29"/>
      <c r="V315" s="29"/>
      <c r="W315" s="29"/>
      <c r="X315" s="29"/>
      <c r="Y315" s="29"/>
      <c r="Z315" s="29"/>
      <c r="AA315" s="29"/>
      <c r="AB315" s="29"/>
      <c r="AC315" s="29"/>
      <c r="AD315" s="29"/>
      <c r="AE315" s="29"/>
      <c r="AF315" s="29"/>
      <c r="AG315" s="29"/>
      <c r="AH315" s="29"/>
      <c r="AI315" s="29"/>
      <c r="AJ315" s="29"/>
      <c r="AK315" s="29"/>
    </row>
    <row r="316" spans="1:37" s="30" customFormat="1" ht="69" customHeight="1" x14ac:dyDescent="0.25">
      <c r="A316" s="28" t="s">
        <v>1439</v>
      </c>
      <c r="B316" s="28" t="s">
        <v>1440</v>
      </c>
      <c r="C316" s="27" t="s">
        <v>7</v>
      </c>
      <c r="D316" s="50" t="s">
        <v>1435</v>
      </c>
      <c r="E316" s="50" t="s">
        <v>1436</v>
      </c>
      <c r="F316" s="50" t="s">
        <v>91</v>
      </c>
      <c r="G316" s="50" t="s">
        <v>1437</v>
      </c>
      <c r="H316" s="50" t="s">
        <v>112</v>
      </c>
      <c r="I316" s="50" t="s">
        <v>1438</v>
      </c>
      <c r="J316" s="50"/>
      <c r="K316" s="50"/>
      <c r="L316" s="50">
        <v>84</v>
      </c>
      <c r="M316" s="68">
        <v>42000</v>
      </c>
      <c r="N316" s="68">
        <v>25000</v>
      </c>
      <c r="O316" s="69">
        <v>42000</v>
      </c>
      <c r="P316" s="66">
        <f t="shared" si="4"/>
        <v>0</v>
      </c>
      <c r="Q316" s="71"/>
      <c r="R316" s="29"/>
      <c r="S316" s="29"/>
      <c r="T316" s="29"/>
      <c r="U316" s="29"/>
      <c r="V316" s="29"/>
      <c r="W316" s="29"/>
      <c r="X316" s="29"/>
      <c r="Y316" s="29"/>
      <c r="Z316" s="29"/>
      <c r="AA316" s="29"/>
      <c r="AB316" s="29"/>
      <c r="AC316" s="29"/>
      <c r="AD316" s="29"/>
      <c r="AE316" s="29"/>
      <c r="AF316" s="29"/>
      <c r="AG316" s="29"/>
      <c r="AH316" s="29"/>
      <c r="AI316" s="29"/>
      <c r="AJ316" s="29"/>
      <c r="AK316" s="29"/>
    </row>
    <row r="317" spans="1:37" s="30" customFormat="1" ht="69" customHeight="1" x14ac:dyDescent="0.25">
      <c r="A317" s="28" t="s">
        <v>1447</v>
      </c>
      <c r="B317" s="28" t="s">
        <v>1448</v>
      </c>
      <c r="C317" s="27" t="s">
        <v>7</v>
      </c>
      <c r="D317" s="50" t="s">
        <v>1441</v>
      </c>
      <c r="E317" s="50" t="s">
        <v>1442</v>
      </c>
      <c r="F317" s="50" t="s">
        <v>91</v>
      </c>
      <c r="G317" s="50" t="s">
        <v>1443</v>
      </c>
      <c r="H317" s="50" t="s">
        <v>1444</v>
      </c>
      <c r="I317" s="50" t="s">
        <v>769</v>
      </c>
      <c r="J317" s="50">
        <v>4</v>
      </c>
      <c r="K317" s="50" t="s">
        <v>1445</v>
      </c>
      <c r="L317" s="50">
        <v>4</v>
      </c>
      <c r="M317" s="68">
        <v>4000</v>
      </c>
      <c r="N317" s="68">
        <v>0</v>
      </c>
      <c r="O317" s="69">
        <v>4000</v>
      </c>
      <c r="P317" s="66">
        <f t="shared" si="4"/>
        <v>0</v>
      </c>
      <c r="Q317" s="71" t="s">
        <v>1446</v>
      </c>
      <c r="R317" s="29"/>
      <c r="S317" s="29"/>
      <c r="T317" s="29"/>
      <c r="U317" s="29"/>
      <c r="V317" s="29"/>
      <c r="W317" s="29"/>
      <c r="X317" s="29"/>
      <c r="Y317" s="29"/>
      <c r="Z317" s="29"/>
      <c r="AA317" s="29"/>
      <c r="AB317" s="29"/>
      <c r="AC317" s="29"/>
      <c r="AD317" s="29"/>
      <c r="AE317" s="29"/>
      <c r="AF317" s="29"/>
      <c r="AG317" s="29"/>
      <c r="AH317" s="29"/>
      <c r="AI317" s="29"/>
      <c r="AJ317" s="29"/>
      <c r="AK317" s="29"/>
    </row>
    <row r="318" spans="1:37" s="30" customFormat="1" ht="69" customHeight="1" x14ac:dyDescent="0.25">
      <c r="A318" s="28" t="s">
        <v>1669</v>
      </c>
      <c r="B318" s="28" t="s">
        <v>1670</v>
      </c>
      <c r="C318" s="27" t="s">
        <v>7</v>
      </c>
      <c r="D318" s="50" t="s">
        <v>1665</v>
      </c>
      <c r="E318" s="50" t="s">
        <v>1666</v>
      </c>
      <c r="F318" s="50" t="s">
        <v>91</v>
      </c>
      <c r="G318" s="50" t="s">
        <v>1667</v>
      </c>
      <c r="H318" s="50"/>
      <c r="I318" s="50" t="s">
        <v>1438</v>
      </c>
      <c r="J318" s="50" t="s">
        <v>1668</v>
      </c>
      <c r="K318" s="50" t="s">
        <v>1668</v>
      </c>
      <c r="L318" s="50" t="s">
        <v>1668</v>
      </c>
      <c r="M318" s="68">
        <v>15000</v>
      </c>
      <c r="N318" s="68">
        <v>0</v>
      </c>
      <c r="O318" s="69">
        <v>15000</v>
      </c>
      <c r="P318" s="66">
        <f t="shared" si="4"/>
        <v>0</v>
      </c>
      <c r="Q318" s="71" t="s">
        <v>1480</v>
      </c>
      <c r="R318" s="29"/>
      <c r="S318" s="29"/>
      <c r="T318" s="29"/>
      <c r="U318" s="29"/>
      <c r="V318" s="29"/>
      <c r="W318" s="29"/>
      <c r="X318" s="29"/>
      <c r="Y318" s="29"/>
      <c r="Z318" s="29"/>
      <c r="AA318" s="29"/>
      <c r="AB318" s="29"/>
      <c r="AC318" s="29"/>
      <c r="AD318" s="29"/>
      <c r="AE318" s="29"/>
      <c r="AF318" s="29"/>
      <c r="AG318" s="29"/>
      <c r="AH318" s="29"/>
      <c r="AI318" s="29"/>
      <c r="AJ318" s="29"/>
      <c r="AK318" s="29"/>
    </row>
    <row r="319" spans="1:37" s="30" customFormat="1" ht="69" customHeight="1" x14ac:dyDescent="0.25">
      <c r="A319" s="28" t="s">
        <v>1663</v>
      </c>
      <c r="B319" s="28" t="s">
        <v>1664</v>
      </c>
      <c r="C319" s="27" t="s">
        <v>7</v>
      </c>
      <c r="D319" s="50" t="s">
        <v>1660</v>
      </c>
      <c r="E319" s="50" t="s">
        <v>1661</v>
      </c>
      <c r="F319" s="50" t="s">
        <v>91</v>
      </c>
      <c r="G319" s="50" t="s">
        <v>1662</v>
      </c>
      <c r="H319" s="50"/>
      <c r="I319" s="50"/>
      <c r="J319" s="50"/>
      <c r="K319" s="50"/>
      <c r="L319" s="50"/>
      <c r="M319" s="68">
        <v>10000</v>
      </c>
      <c r="N319" s="68">
        <v>10000</v>
      </c>
      <c r="O319" s="69">
        <v>10000</v>
      </c>
      <c r="P319" s="66">
        <f t="shared" si="4"/>
        <v>0</v>
      </c>
      <c r="Q319" s="71"/>
      <c r="R319" s="29"/>
      <c r="S319" s="29"/>
      <c r="T319" s="29"/>
      <c r="U319" s="29"/>
      <c r="V319" s="29"/>
      <c r="W319" s="29"/>
      <c r="X319" s="29"/>
      <c r="Y319" s="29"/>
      <c r="Z319" s="29"/>
      <c r="AA319" s="29"/>
      <c r="AB319" s="29"/>
      <c r="AC319" s="29"/>
      <c r="AD319" s="29"/>
      <c r="AE319" s="29"/>
      <c r="AF319" s="29"/>
      <c r="AG319" s="29"/>
      <c r="AH319" s="29"/>
      <c r="AI319" s="29"/>
      <c r="AJ319" s="29"/>
      <c r="AK319" s="29"/>
    </row>
    <row r="320" spans="1:37" s="30" customFormat="1" ht="69" customHeight="1" x14ac:dyDescent="0.25">
      <c r="A320" s="28" t="s">
        <v>1475</v>
      </c>
      <c r="B320" s="28" t="s">
        <v>1471</v>
      </c>
      <c r="C320" s="27" t="s">
        <v>7</v>
      </c>
      <c r="D320" s="50" t="s">
        <v>1470</v>
      </c>
      <c r="E320" s="50" t="s">
        <v>1471</v>
      </c>
      <c r="F320" s="50" t="s">
        <v>91</v>
      </c>
      <c r="G320" s="50" t="s">
        <v>1472</v>
      </c>
      <c r="H320" s="50"/>
      <c r="I320" s="50" t="s">
        <v>1473</v>
      </c>
      <c r="J320" s="50">
        <v>2</v>
      </c>
      <c r="K320" s="50"/>
      <c r="L320" s="50">
        <v>2</v>
      </c>
      <c r="M320" s="68"/>
      <c r="N320" s="68"/>
      <c r="O320" s="69">
        <v>300</v>
      </c>
      <c r="P320" s="66">
        <f t="shared" si="4"/>
        <v>-300</v>
      </c>
      <c r="Q320" s="71" t="s">
        <v>1474</v>
      </c>
      <c r="R320" s="29"/>
      <c r="S320" s="29"/>
      <c r="T320" s="29"/>
      <c r="U320" s="29"/>
      <c r="V320" s="29"/>
      <c r="W320" s="29"/>
      <c r="X320" s="29"/>
      <c r="Y320" s="29"/>
      <c r="Z320" s="29"/>
      <c r="AA320" s="29"/>
      <c r="AB320" s="29"/>
      <c r="AC320" s="29"/>
      <c r="AD320" s="29"/>
      <c r="AE320" s="29"/>
      <c r="AF320" s="29"/>
      <c r="AG320" s="29"/>
      <c r="AH320" s="29"/>
      <c r="AI320" s="29"/>
      <c r="AJ320" s="29"/>
      <c r="AK320" s="29"/>
    </row>
    <row r="321" spans="1:37" s="30" customFormat="1" ht="69" customHeight="1" x14ac:dyDescent="0.25">
      <c r="A321" s="28" t="s">
        <v>16</v>
      </c>
      <c r="B321" s="28" t="s">
        <v>652</v>
      </c>
      <c r="C321" s="27" t="s">
        <v>7</v>
      </c>
      <c r="D321" s="50" t="s">
        <v>759</v>
      </c>
      <c r="E321" s="50" t="s">
        <v>760</v>
      </c>
      <c r="F321" s="50" t="s">
        <v>91</v>
      </c>
      <c r="G321" s="50" t="s">
        <v>757</v>
      </c>
      <c r="H321" s="50"/>
      <c r="I321" s="50" t="s">
        <v>761</v>
      </c>
      <c r="J321" s="50">
        <v>1</v>
      </c>
      <c r="K321" s="50">
        <v>1</v>
      </c>
      <c r="L321" s="50">
        <v>1</v>
      </c>
      <c r="M321" s="68">
        <v>0</v>
      </c>
      <c r="N321" s="68">
        <v>2000</v>
      </c>
      <c r="O321" s="69">
        <v>2000</v>
      </c>
      <c r="P321" s="66">
        <f t="shared" si="4"/>
        <v>-2000</v>
      </c>
      <c r="Q321" s="71" t="s">
        <v>762</v>
      </c>
      <c r="R321" s="29"/>
      <c r="S321" s="29"/>
      <c r="T321" s="29"/>
      <c r="U321" s="29"/>
      <c r="V321" s="29"/>
      <c r="W321" s="29"/>
      <c r="X321" s="29"/>
      <c r="Y321" s="29"/>
      <c r="Z321" s="29"/>
      <c r="AA321" s="29"/>
      <c r="AB321" s="29"/>
      <c r="AC321" s="29"/>
      <c r="AD321" s="29"/>
      <c r="AE321" s="29"/>
      <c r="AF321" s="29"/>
      <c r="AG321" s="29"/>
      <c r="AH321" s="29"/>
      <c r="AI321" s="29"/>
      <c r="AJ321" s="29"/>
      <c r="AK321" s="29"/>
    </row>
    <row r="322" spans="1:37" s="30" customFormat="1" ht="69" customHeight="1" x14ac:dyDescent="0.25">
      <c r="A322" s="28" t="s">
        <v>16</v>
      </c>
      <c r="B322" s="28" t="s">
        <v>652</v>
      </c>
      <c r="C322" s="27" t="s">
        <v>7</v>
      </c>
      <c r="D322" s="50" t="s">
        <v>759</v>
      </c>
      <c r="E322" s="50" t="s">
        <v>797</v>
      </c>
      <c r="F322" s="50" t="s">
        <v>91</v>
      </c>
      <c r="G322" s="50" t="s">
        <v>798</v>
      </c>
      <c r="H322" s="50"/>
      <c r="I322" s="50" t="s">
        <v>761</v>
      </c>
      <c r="J322" s="50">
        <v>1</v>
      </c>
      <c r="K322" s="50">
        <v>1</v>
      </c>
      <c r="L322" s="50">
        <v>1</v>
      </c>
      <c r="M322" s="68">
        <v>25000</v>
      </c>
      <c r="N322" s="68">
        <v>24534.07</v>
      </c>
      <c r="O322" s="69">
        <v>25000</v>
      </c>
      <c r="P322" s="66">
        <f t="shared" si="4"/>
        <v>0</v>
      </c>
      <c r="Q322" s="71"/>
      <c r="R322" s="29"/>
      <c r="S322" s="29"/>
      <c r="T322" s="29"/>
      <c r="U322" s="29"/>
      <c r="V322" s="29"/>
      <c r="W322" s="29"/>
      <c r="X322" s="29"/>
      <c r="Y322" s="29"/>
      <c r="Z322" s="29"/>
      <c r="AA322" s="29"/>
      <c r="AB322" s="29"/>
      <c r="AC322" s="29"/>
      <c r="AD322" s="29"/>
      <c r="AE322" s="29"/>
      <c r="AF322" s="29"/>
      <c r="AG322" s="29"/>
      <c r="AH322" s="29"/>
      <c r="AI322" s="29"/>
      <c r="AJ322" s="29"/>
      <c r="AK322" s="29"/>
    </row>
    <row r="323" spans="1:37" s="30" customFormat="1" ht="69" customHeight="1" x14ac:dyDescent="0.25">
      <c r="A323" s="28" t="s">
        <v>1590</v>
      </c>
      <c r="B323" s="28" t="s">
        <v>1591</v>
      </c>
      <c r="C323" s="27" t="s">
        <v>7</v>
      </c>
      <c r="D323" s="50" t="s">
        <v>1587</v>
      </c>
      <c r="E323" s="50" t="s">
        <v>1588</v>
      </c>
      <c r="F323" s="50" t="s">
        <v>91</v>
      </c>
      <c r="G323" s="50" t="s">
        <v>1589</v>
      </c>
      <c r="H323" s="50"/>
      <c r="I323" s="50"/>
      <c r="J323" s="50"/>
      <c r="K323" s="50"/>
      <c r="L323" s="50"/>
      <c r="M323" s="68">
        <v>15000</v>
      </c>
      <c r="N323" s="68">
        <v>6187.33</v>
      </c>
      <c r="O323" s="69">
        <v>15000</v>
      </c>
      <c r="P323" s="66">
        <f t="shared" ref="P323:P386" si="5">M323-O323</f>
        <v>0</v>
      </c>
      <c r="Q323" s="71"/>
      <c r="R323" s="29"/>
      <c r="S323" s="29"/>
      <c r="T323" s="29"/>
      <c r="U323" s="29"/>
      <c r="V323" s="29"/>
      <c r="W323" s="29"/>
      <c r="X323" s="29"/>
      <c r="Y323" s="29"/>
      <c r="Z323" s="29"/>
      <c r="AA323" s="29"/>
      <c r="AB323" s="29"/>
      <c r="AC323" s="29"/>
      <c r="AD323" s="29"/>
      <c r="AE323" s="29"/>
      <c r="AF323" s="29"/>
      <c r="AG323" s="29"/>
      <c r="AH323" s="29"/>
      <c r="AI323" s="29"/>
      <c r="AJ323" s="29"/>
      <c r="AK323" s="29"/>
    </row>
    <row r="324" spans="1:37" s="30" customFormat="1" ht="69" customHeight="1" x14ac:dyDescent="0.25">
      <c r="A324" s="28" t="s">
        <v>1590</v>
      </c>
      <c r="B324" s="28" t="s">
        <v>1591</v>
      </c>
      <c r="C324" s="27" t="s">
        <v>7</v>
      </c>
      <c r="D324" s="50" t="s">
        <v>1587</v>
      </c>
      <c r="E324" s="50" t="s">
        <v>1592</v>
      </c>
      <c r="F324" s="50" t="s">
        <v>91</v>
      </c>
      <c r="G324" s="50" t="s">
        <v>1589</v>
      </c>
      <c r="H324" s="50"/>
      <c r="I324" s="50"/>
      <c r="J324" s="50"/>
      <c r="K324" s="50"/>
      <c r="L324" s="50"/>
      <c r="M324" s="68"/>
      <c r="N324" s="68"/>
      <c r="O324" s="69"/>
      <c r="P324" s="66">
        <f t="shared" si="5"/>
        <v>0</v>
      </c>
      <c r="Q324" s="71"/>
      <c r="R324" s="29"/>
      <c r="S324" s="29"/>
      <c r="T324" s="29"/>
      <c r="U324" s="29"/>
      <c r="V324" s="29"/>
      <c r="W324" s="29"/>
      <c r="X324" s="29"/>
      <c r="Y324" s="29"/>
      <c r="Z324" s="29"/>
      <c r="AA324" s="29"/>
      <c r="AB324" s="29"/>
      <c r="AC324" s="29"/>
      <c r="AD324" s="29"/>
      <c r="AE324" s="29"/>
      <c r="AF324" s="29"/>
      <c r="AG324" s="29"/>
      <c r="AH324" s="29"/>
      <c r="AI324" s="29"/>
      <c r="AJ324" s="29"/>
      <c r="AK324" s="29"/>
    </row>
    <row r="325" spans="1:37" s="30" customFormat="1" ht="69" customHeight="1" x14ac:dyDescent="0.25">
      <c r="A325" s="28" t="s">
        <v>1590</v>
      </c>
      <c r="B325" s="28" t="s">
        <v>1591</v>
      </c>
      <c r="C325" s="27" t="s">
        <v>7</v>
      </c>
      <c r="D325" s="50" t="s">
        <v>1587</v>
      </c>
      <c r="E325" s="50" t="s">
        <v>1593</v>
      </c>
      <c r="F325" s="50" t="s">
        <v>91</v>
      </c>
      <c r="G325" s="50" t="s">
        <v>1589</v>
      </c>
      <c r="H325" s="50"/>
      <c r="I325" s="50"/>
      <c r="J325" s="50"/>
      <c r="K325" s="50"/>
      <c r="L325" s="50"/>
      <c r="M325" s="68"/>
      <c r="N325" s="68"/>
      <c r="O325" s="69"/>
      <c r="P325" s="66">
        <f t="shared" si="5"/>
        <v>0</v>
      </c>
      <c r="Q325" s="71"/>
      <c r="R325" s="29"/>
      <c r="S325" s="29"/>
      <c r="T325" s="29"/>
      <c r="U325" s="29"/>
      <c r="V325" s="29"/>
      <c r="W325" s="29"/>
      <c r="X325" s="29"/>
      <c r="Y325" s="29"/>
      <c r="Z325" s="29"/>
      <c r="AA325" s="29"/>
      <c r="AB325" s="29"/>
      <c r="AC325" s="29"/>
      <c r="AD325" s="29"/>
      <c r="AE325" s="29"/>
      <c r="AF325" s="29"/>
      <c r="AG325" s="29"/>
      <c r="AH325" s="29"/>
      <c r="AI325" s="29"/>
      <c r="AJ325" s="29"/>
      <c r="AK325" s="29"/>
    </row>
    <row r="326" spans="1:37" s="30" customFormat="1" ht="69" customHeight="1" x14ac:dyDescent="0.25">
      <c r="A326" s="28" t="s">
        <v>1590</v>
      </c>
      <c r="B326" s="28" t="s">
        <v>1591</v>
      </c>
      <c r="C326" s="27" t="s">
        <v>7</v>
      </c>
      <c r="D326" s="50" t="s">
        <v>1587</v>
      </c>
      <c r="E326" s="50" t="s">
        <v>1594</v>
      </c>
      <c r="F326" s="50" t="s">
        <v>91</v>
      </c>
      <c r="G326" s="50" t="s">
        <v>1589</v>
      </c>
      <c r="H326" s="50"/>
      <c r="I326" s="50"/>
      <c r="J326" s="50"/>
      <c r="K326" s="50"/>
      <c r="L326" s="50"/>
      <c r="M326" s="68"/>
      <c r="N326" s="68"/>
      <c r="O326" s="69"/>
      <c r="P326" s="66">
        <f t="shared" si="5"/>
        <v>0</v>
      </c>
      <c r="Q326" s="71"/>
      <c r="R326" s="29"/>
      <c r="S326" s="29"/>
      <c r="T326" s="29"/>
      <c r="U326" s="29"/>
      <c r="V326" s="29"/>
      <c r="W326" s="29"/>
      <c r="X326" s="29"/>
      <c r="Y326" s="29"/>
      <c r="Z326" s="29"/>
      <c r="AA326" s="29"/>
      <c r="AB326" s="29"/>
      <c r="AC326" s="29"/>
      <c r="AD326" s="29"/>
      <c r="AE326" s="29"/>
      <c r="AF326" s="29"/>
      <c r="AG326" s="29"/>
      <c r="AH326" s="29"/>
      <c r="AI326" s="29"/>
      <c r="AJ326" s="29"/>
      <c r="AK326" s="29"/>
    </row>
    <row r="327" spans="1:37" s="30" customFormat="1" ht="69" customHeight="1" x14ac:dyDescent="0.25">
      <c r="A327" s="28" t="s">
        <v>1590</v>
      </c>
      <c r="B327" s="28" t="s">
        <v>1591</v>
      </c>
      <c r="C327" s="27" t="s">
        <v>7</v>
      </c>
      <c r="D327" s="50" t="s">
        <v>1587</v>
      </c>
      <c r="E327" s="50" t="s">
        <v>1595</v>
      </c>
      <c r="F327" s="50" t="s">
        <v>91</v>
      </c>
      <c r="G327" s="50" t="s">
        <v>1589</v>
      </c>
      <c r="H327" s="50"/>
      <c r="I327" s="50"/>
      <c r="J327" s="50"/>
      <c r="K327" s="50"/>
      <c r="L327" s="50"/>
      <c r="M327" s="68"/>
      <c r="N327" s="68"/>
      <c r="O327" s="69"/>
      <c r="P327" s="66">
        <f t="shared" si="5"/>
        <v>0</v>
      </c>
      <c r="Q327" s="71"/>
      <c r="R327" s="29"/>
      <c r="S327" s="29"/>
      <c r="T327" s="29"/>
      <c r="U327" s="29"/>
      <c r="V327" s="29"/>
      <c r="W327" s="29"/>
      <c r="X327" s="29"/>
      <c r="Y327" s="29"/>
      <c r="Z327" s="29"/>
      <c r="AA327" s="29"/>
      <c r="AB327" s="29"/>
      <c r="AC327" s="29"/>
      <c r="AD327" s="29"/>
      <c r="AE327" s="29"/>
      <c r="AF327" s="29"/>
      <c r="AG327" s="29"/>
      <c r="AH327" s="29"/>
      <c r="AI327" s="29"/>
      <c r="AJ327" s="29"/>
      <c r="AK327" s="29"/>
    </row>
    <row r="328" spans="1:37" s="30" customFormat="1" ht="69" customHeight="1" x14ac:dyDescent="0.25">
      <c r="A328" s="28" t="s">
        <v>1576</v>
      </c>
      <c r="B328" s="28" t="s">
        <v>1577</v>
      </c>
      <c r="C328" s="27" t="s">
        <v>7</v>
      </c>
      <c r="D328" s="50" t="s">
        <v>1572</v>
      </c>
      <c r="E328" s="50" t="s">
        <v>1573</v>
      </c>
      <c r="F328" s="50" t="s">
        <v>91</v>
      </c>
      <c r="G328" s="50" t="s">
        <v>1574</v>
      </c>
      <c r="H328" s="50"/>
      <c r="I328" s="50" t="s">
        <v>1575</v>
      </c>
      <c r="J328" s="50">
        <v>320</v>
      </c>
      <c r="K328" s="50">
        <v>290</v>
      </c>
      <c r="L328" s="50">
        <v>320</v>
      </c>
      <c r="M328" s="68">
        <v>14500</v>
      </c>
      <c r="N328" s="68">
        <v>6513</v>
      </c>
      <c r="O328" s="69">
        <v>14500</v>
      </c>
      <c r="P328" s="66">
        <f t="shared" si="5"/>
        <v>0</v>
      </c>
      <c r="Q328" s="71" t="s">
        <v>1503</v>
      </c>
      <c r="R328" s="29"/>
      <c r="S328" s="29"/>
      <c r="T328" s="29"/>
      <c r="U328" s="29"/>
      <c r="V328" s="29"/>
      <c r="W328" s="29"/>
      <c r="X328" s="29"/>
      <c r="Y328" s="29"/>
      <c r="Z328" s="29"/>
      <c r="AA328" s="29"/>
      <c r="AB328" s="29"/>
      <c r="AC328" s="29"/>
      <c r="AD328" s="29"/>
      <c r="AE328" s="29"/>
      <c r="AF328" s="29"/>
      <c r="AG328" s="29"/>
      <c r="AH328" s="29"/>
      <c r="AI328" s="29"/>
      <c r="AJ328" s="29"/>
      <c r="AK328" s="29"/>
    </row>
    <row r="329" spans="1:37" s="30" customFormat="1" ht="69" customHeight="1" x14ac:dyDescent="0.25">
      <c r="A329" s="28" t="s">
        <v>1576</v>
      </c>
      <c r="B329" s="28" t="s">
        <v>1577</v>
      </c>
      <c r="C329" s="27" t="s">
        <v>7</v>
      </c>
      <c r="D329" s="50" t="s">
        <v>1572</v>
      </c>
      <c r="E329" s="50" t="s">
        <v>1578</v>
      </c>
      <c r="F329" s="50" t="s">
        <v>91</v>
      </c>
      <c r="G329" s="50" t="s">
        <v>1574</v>
      </c>
      <c r="H329" s="50"/>
      <c r="I329" s="50" t="s">
        <v>1579</v>
      </c>
      <c r="J329" s="50">
        <v>32</v>
      </c>
      <c r="K329" s="50">
        <v>29</v>
      </c>
      <c r="L329" s="50">
        <v>32</v>
      </c>
      <c r="M329" s="68">
        <v>44220</v>
      </c>
      <c r="N329" s="68">
        <v>29235.25</v>
      </c>
      <c r="O329" s="69">
        <v>44220</v>
      </c>
      <c r="P329" s="66">
        <f t="shared" si="5"/>
        <v>0</v>
      </c>
      <c r="Q329" s="71" t="s">
        <v>1503</v>
      </c>
      <c r="R329" s="29"/>
      <c r="S329" s="29"/>
      <c r="T329" s="29"/>
      <c r="U329" s="29"/>
      <c r="V329" s="29"/>
      <c r="W329" s="29"/>
      <c r="X329" s="29"/>
      <c r="Y329" s="29"/>
      <c r="Z329" s="29"/>
      <c r="AA329" s="29"/>
      <c r="AB329" s="29"/>
      <c r="AC329" s="29"/>
      <c r="AD329" s="29"/>
      <c r="AE329" s="29"/>
      <c r="AF329" s="29"/>
      <c r="AG329" s="29"/>
      <c r="AH329" s="29"/>
      <c r="AI329" s="29"/>
      <c r="AJ329" s="29"/>
      <c r="AK329" s="29"/>
    </row>
    <row r="330" spans="1:37" s="30" customFormat="1" ht="69" customHeight="1" x14ac:dyDescent="0.25">
      <c r="A330" s="28" t="s">
        <v>1576</v>
      </c>
      <c r="B330" s="28" t="s">
        <v>1577</v>
      </c>
      <c r="C330" s="27" t="s">
        <v>7</v>
      </c>
      <c r="D330" s="50" t="s">
        <v>1572</v>
      </c>
      <c r="E330" s="50" t="s">
        <v>1580</v>
      </c>
      <c r="F330" s="50" t="s">
        <v>91</v>
      </c>
      <c r="G330" s="50" t="s">
        <v>1574</v>
      </c>
      <c r="H330" s="50"/>
      <c r="I330" s="50" t="s">
        <v>1581</v>
      </c>
      <c r="J330" s="50">
        <v>19</v>
      </c>
      <c r="K330" s="50"/>
      <c r="L330" s="50"/>
      <c r="M330" s="68">
        <v>3500</v>
      </c>
      <c r="N330" s="68"/>
      <c r="O330" s="69">
        <v>3500</v>
      </c>
      <c r="P330" s="66">
        <f t="shared" si="5"/>
        <v>0</v>
      </c>
      <c r="Q330" s="71"/>
      <c r="R330" s="29"/>
      <c r="S330" s="29"/>
      <c r="T330" s="29"/>
      <c r="U330" s="29"/>
      <c r="V330" s="29"/>
      <c r="W330" s="29"/>
      <c r="X330" s="29"/>
      <c r="Y330" s="29"/>
      <c r="Z330" s="29"/>
      <c r="AA330" s="29"/>
      <c r="AB330" s="29"/>
      <c r="AC330" s="29"/>
      <c r="AD330" s="29"/>
      <c r="AE330" s="29"/>
      <c r="AF330" s="29"/>
      <c r="AG330" s="29"/>
      <c r="AH330" s="29"/>
      <c r="AI330" s="29"/>
      <c r="AJ330" s="29"/>
      <c r="AK330" s="29"/>
    </row>
    <row r="331" spans="1:37" s="30" customFormat="1" ht="69" customHeight="1" x14ac:dyDescent="0.25">
      <c r="A331" s="28" t="s">
        <v>1525</v>
      </c>
      <c r="B331" s="28" t="s">
        <v>1526</v>
      </c>
      <c r="C331" s="27" t="s">
        <v>7</v>
      </c>
      <c r="D331" s="50" t="s">
        <v>1521</v>
      </c>
      <c r="E331" s="50" t="s">
        <v>1522</v>
      </c>
      <c r="F331" s="50" t="s">
        <v>91</v>
      </c>
      <c r="G331" s="50" t="s">
        <v>1523</v>
      </c>
      <c r="H331" s="50"/>
      <c r="I331" s="50" t="s">
        <v>1524</v>
      </c>
      <c r="J331" s="50" t="s">
        <v>1524</v>
      </c>
      <c r="K331" s="50" t="s">
        <v>1524</v>
      </c>
      <c r="L331" s="50" t="s">
        <v>1524</v>
      </c>
      <c r="M331" s="68">
        <v>8500</v>
      </c>
      <c r="N331" s="68">
        <v>7523.42</v>
      </c>
      <c r="O331" s="69">
        <v>8500</v>
      </c>
      <c r="P331" s="66">
        <f t="shared" si="5"/>
        <v>0</v>
      </c>
      <c r="Q331" s="71"/>
      <c r="R331" s="29"/>
      <c r="S331" s="29"/>
      <c r="T331" s="29"/>
      <c r="U331" s="29"/>
      <c r="V331" s="29"/>
      <c r="W331" s="29"/>
      <c r="X331" s="29"/>
      <c r="Y331" s="29"/>
      <c r="Z331" s="29"/>
      <c r="AA331" s="29"/>
      <c r="AB331" s="29"/>
      <c r="AC331" s="29"/>
      <c r="AD331" s="29"/>
      <c r="AE331" s="29"/>
      <c r="AF331" s="29"/>
      <c r="AG331" s="29"/>
      <c r="AH331" s="29"/>
      <c r="AI331" s="29"/>
      <c r="AJ331" s="29"/>
      <c r="AK331" s="29"/>
    </row>
    <row r="332" spans="1:37" s="30" customFormat="1" ht="69" customHeight="1" x14ac:dyDescent="0.25">
      <c r="A332" s="28" t="s">
        <v>1570</v>
      </c>
      <c r="B332" s="28" t="s">
        <v>1571</v>
      </c>
      <c r="C332" s="27" t="s">
        <v>7</v>
      </c>
      <c r="D332" s="50" t="s">
        <v>1560</v>
      </c>
      <c r="E332" s="50" t="s">
        <v>1566</v>
      </c>
      <c r="F332" s="50" t="s">
        <v>91</v>
      </c>
      <c r="G332" s="50" t="s">
        <v>1567</v>
      </c>
      <c r="H332" s="50"/>
      <c r="I332" s="50" t="s">
        <v>1568</v>
      </c>
      <c r="J332" s="50">
        <v>4</v>
      </c>
      <c r="K332" s="50">
        <v>3</v>
      </c>
      <c r="L332" s="50">
        <v>4</v>
      </c>
      <c r="M332" s="68">
        <v>13000</v>
      </c>
      <c r="N332" s="68">
        <v>13000</v>
      </c>
      <c r="O332" s="69">
        <v>13000</v>
      </c>
      <c r="P332" s="66">
        <f t="shared" si="5"/>
        <v>0</v>
      </c>
      <c r="Q332" s="71" t="s">
        <v>1569</v>
      </c>
      <c r="R332" s="29"/>
      <c r="S332" s="29"/>
      <c r="T332" s="29"/>
      <c r="U332" s="29"/>
      <c r="V332" s="29"/>
      <c r="W332" s="29"/>
      <c r="X332" s="29"/>
      <c r="Y332" s="29"/>
      <c r="Z332" s="29"/>
      <c r="AA332" s="29"/>
      <c r="AB332" s="29"/>
      <c r="AC332" s="29"/>
      <c r="AD332" s="29"/>
      <c r="AE332" s="29"/>
      <c r="AF332" s="29"/>
      <c r="AG332" s="29"/>
      <c r="AH332" s="29"/>
      <c r="AI332" s="29"/>
      <c r="AJ332" s="29"/>
      <c r="AK332" s="29"/>
    </row>
    <row r="333" spans="1:37" s="30" customFormat="1" ht="69" customHeight="1" x14ac:dyDescent="0.25">
      <c r="A333" s="28" t="s">
        <v>749</v>
      </c>
      <c r="B333" s="28" t="s">
        <v>742</v>
      </c>
      <c r="C333" s="27" t="s">
        <v>7</v>
      </c>
      <c r="D333" s="50" t="s">
        <v>742</v>
      </c>
      <c r="E333" s="50" t="s">
        <v>743</v>
      </c>
      <c r="F333" s="50" t="s">
        <v>91</v>
      </c>
      <c r="G333" s="50" t="s">
        <v>744</v>
      </c>
      <c r="H333" s="50"/>
      <c r="I333" s="50" t="s">
        <v>745</v>
      </c>
      <c r="J333" s="50" t="s">
        <v>746</v>
      </c>
      <c r="K333" s="50" t="s">
        <v>747</v>
      </c>
      <c r="L333" s="50" t="s">
        <v>748</v>
      </c>
      <c r="M333" s="68">
        <v>1343.56</v>
      </c>
      <c r="N333" s="68">
        <v>0</v>
      </c>
      <c r="O333" s="69">
        <v>1343.56</v>
      </c>
      <c r="P333" s="66">
        <f t="shared" si="5"/>
        <v>0</v>
      </c>
      <c r="Q333" s="71"/>
      <c r="R333" s="29"/>
      <c r="S333" s="29"/>
      <c r="T333" s="29"/>
      <c r="U333" s="29"/>
      <c r="V333" s="29"/>
      <c r="W333" s="29"/>
      <c r="X333" s="29"/>
      <c r="Y333" s="29"/>
      <c r="Z333" s="29"/>
      <c r="AA333" s="29"/>
      <c r="AB333" s="29"/>
      <c r="AC333" s="29"/>
      <c r="AD333" s="29"/>
      <c r="AE333" s="29"/>
      <c r="AF333" s="29"/>
      <c r="AG333" s="29"/>
      <c r="AH333" s="29"/>
      <c r="AI333" s="29"/>
      <c r="AJ333" s="29"/>
      <c r="AK333" s="29"/>
    </row>
    <row r="334" spans="1:37" s="30" customFormat="1" ht="69" customHeight="1" x14ac:dyDescent="0.25">
      <c r="A334" s="28" t="s">
        <v>749</v>
      </c>
      <c r="B334" s="28" t="s">
        <v>742</v>
      </c>
      <c r="C334" s="27" t="s">
        <v>7</v>
      </c>
      <c r="D334" s="50" t="s">
        <v>742</v>
      </c>
      <c r="E334" s="50" t="s">
        <v>750</v>
      </c>
      <c r="F334" s="50" t="s">
        <v>91</v>
      </c>
      <c r="G334" s="50" t="s">
        <v>744</v>
      </c>
      <c r="H334" s="50"/>
      <c r="I334" s="50" t="s">
        <v>751</v>
      </c>
      <c r="J334" s="50" t="s">
        <v>752</v>
      </c>
      <c r="K334" s="50" t="s">
        <v>753</v>
      </c>
      <c r="L334" s="50" t="s">
        <v>754</v>
      </c>
      <c r="M334" s="68">
        <v>357.52</v>
      </c>
      <c r="N334" s="68">
        <v>0</v>
      </c>
      <c r="O334" s="69">
        <v>357.52</v>
      </c>
      <c r="P334" s="66">
        <f t="shared" si="5"/>
        <v>0</v>
      </c>
      <c r="Q334" s="71"/>
      <c r="R334" s="29"/>
      <c r="S334" s="29"/>
      <c r="T334" s="29"/>
      <c r="U334" s="29"/>
      <c r="V334" s="29"/>
      <c r="W334" s="29"/>
      <c r="X334" s="29"/>
      <c r="Y334" s="29"/>
      <c r="Z334" s="29"/>
      <c r="AA334" s="29"/>
      <c r="AB334" s="29"/>
      <c r="AC334" s="29"/>
      <c r="AD334" s="29"/>
      <c r="AE334" s="29"/>
      <c r="AF334" s="29"/>
      <c r="AG334" s="29"/>
      <c r="AH334" s="29"/>
      <c r="AI334" s="29"/>
      <c r="AJ334" s="29"/>
      <c r="AK334" s="29"/>
    </row>
    <row r="335" spans="1:37" s="30" customFormat="1" ht="69" customHeight="1" x14ac:dyDescent="0.25">
      <c r="A335" s="28" t="s">
        <v>1564</v>
      </c>
      <c r="B335" s="28" t="s">
        <v>1565</v>
      </c>
      <c r="C335" s="27" t="s">
        <v>7</v>
      </c>
      <c r="D335" s="50" t="s">
        <v>1560</v>
      </c>
      <c r="E335" s="50" t="s">
        <v>1561</v>
      </c>
      <c r="F335" s="50" t="s">
        <v>91</v>
      </c>
      <c r="G335" s="50" t="s">
        <v>1562</v>
      </c>
      <c r="H335" s="50"/>
      <c r="I335" s="50" t="s">
        <v>1563</v>
      </c>
      <c r="J335" s="50">
        <v>5</v>
      </c>
      <c r="K335" s="50">
        <v>4</v>
      </c>
      <c r="L335" s="50">
        <v>5</v>
      </c>
      <c r="M335" s="68">
        <v>18000</v>
      </c>
      <c r="N335" s="68">
        <v>12249.25</v>
      </c>
      <c r="O335" s="69">
        <v>18000</v>
      </c>
      <c r="P335" s="66">
        <f t="shared" si="5"/>
        <v>0</v>
      </c>
      <c r="Q335" s="71"/>
      <c r="R335" s="29"/>
      <c r="S335" s="29"/>
      <c r="T335" s="29"/>
      <c r="U335" s="29"/>
      <c r="V335" s="29"/>
      <c r="W335" s="29"/>
      <c r="X335" s="29"/>
      <c r="Y335" s="29"/>
      <c r="Z335" s="29"/>
      <c r="AA335" s="29"/>
      <c r="AB335" s="29"/>
      <c r="AC335" s="29"/>
      <c r="AD335" s="29"/>
      <c r="AE335" s="29"/>
      <c r="AF335" s="29"/>
      <c r="AG335" s="29"/>
      <c r="AH335" s="29"/>
      <c r="AI335" s="29"/>
      <c r="AJ335" s="29"/>
      <c r="AK335" s="29"/>
    </row>
    <row r="336" spans="1:37" s="30" customFormat="1" ht="69" customHeight="1" x14ac:dyDescent="0.25">
      <c r="A336" s="28" t="s">
        <v>3178</v>
      </c>
      <c r="B336" s="28" t="s">
        <v>4052</v>
      </c>
      <c r="C336" s="27" t="s">
        <v>7</v>
      </c>
      <c r="D336" s="50" t="s">
        <v>618</v>
      </c>
      <c r="E336" s="50" t="s">
        <v>619</v>
      </c>
      <c r="F336" s="50" t="s">
        <v>91</v>
      </c>
      <c r="G336" s="50" t="s">
        <v>620</v>
      </c>
      <c r="H336" s="50"/>
      <c r="I336" s="50"/>
      <c r="J336" s="50"/>
      <c r="K336" s="50"/>
      <c r="L336" s="50"/>
      <c r="M336" s="68"/>
      <c r="N336" s="68"/>
      <c r="O336" s="69">
        <v>12860</v>
      </c>
      <c r="P336" s="66">
        <f t="shared" si="5"/>
        <v>-12860</v>
      </c>
      <c r="Q336" s="71"/>
      <c r="R336" s="29"/>
      <c r="S336" s="29"/>
      <c r="T336" s="29"/>
      <c r="U336" s="29"/>
      <c r="V336" s="29"/>
      <c r="W336" s="29"/>
      <c r="X336" s="29"/>
      <c r="Y336" s="29"/>
      <c r="Z336" s="29"/>
      <c r="AA336" s="29"/>
      <c r="AB336" s="29"/>
      <c r="AC336" s="29"/>
      <c r="AD336" s="29"/>
      <c r="AE336" s="29"/>
      <c r="AF336" s="29"/>
      <c r="AG336" s="29"/>
      <c r="AH336" s="29"/>
      <c r="AI336" s="29"/>
      <c r="AJ336" s="29"/>
      <c r="AK336" s="29"/>
    </row>
    <row r="337" spans="1:37" s="30" customFormat="1" ht="69" customHeight="1" x14ac:dyDescent="0.25">
      <c r="A337" s="28" t="s">
        <v>3178</v>
      </c>
      <c r="B337" s="28" t="s">
        <v>4052</v>
      </c>
      <c r="C337" s="27" t="s">
        <v>7</v>
      </c>
      <c r="D337" s="50" t="s">
        <v>621</v>
      </c>
      <c r="E337" s="50" t="s">
        <v>622</v>
      </c>
      <c r="F337" s="50" t="s">
        <v>91</v>
      </c>
      <c r="G337" s="50" t="s">
        <v>620</v>
      </c>
      <c r="H337" s="50"/>
      <c r="I337" s="50"/>
      <c r="J337" s="50"/>
      <c r="K337" s="50"/>
      <c r="L337" s="50"/>
      <c r="M337" s="68"/>
      <c r="N337" s="68"/>
      <c r="O337" s="69">
        <v>12860</v>
      </c>
      <c r="P337" s="66">
        <f t="shared" si="5"/>
        <v>-12860</v>
      </c>
      <c r="Q337" s="71"/>
      <c r="R337" s="29"/>
      <c r="S337" s="29"/>
      <c r="T337" s="29"/>
      <c r="U337" s="29"/>
      <c r="V337" s="29"/>
      <c r="W337" s="29"/>
      <c r="X337" s="29"/>
      <c r="Y337" s="29"/>
      <c r="Z337" s="29"/>
      <c r="AA337" s="29"/>
      <c r="AB337" s="29"/>
      <c r="AC337" s="29"/>
      <c r="AD337" s="29"/>
      <c r="AE337" s="29"/>
      <c r="AF337" s="29"/>
      <c r="AG337" s="29"/>
      <c r="AH337" s="29"/>
      <c r="AI337" s="29"/>
      <c r="AJ337" s="29"/>
      <c r="AK337" s="29"/>
    </row>
    <row r="338" spans="1:37" s="30" customFormat="1" ht="69" customHeight="1" x14ac:dyDescent="0.25">
      <c r="A338" s="28" t="s">
        <v>3178</v>
      </c>
      <c r="B338" s="28" t="s">
        <v>4052</v>
      </c>
      <c r="C338" s="27" t="s">
        <v>7</v>
      </c>
      <c r="D338" s="50" t="s">
        <v>623</v>
      </c>
      <c r="E338" s="50" t="s">
        <v>622</v>
      </c>
      <c r="F338" s="50" t="s">
        <v>91</v>
      </c>
      <c r="G338" s="50" t="s">
        <v>620</v>
      </c>
      <c r="H338" s="50"/>
      <c r="I338" s="50"/>
      <c r="J338" s="50"/>
      <c r="K338" s="50"/>
      <c r="L338" s="50"/>
      <c r="M338" s="68"/>
      <c r="N338" s="68"/>
      <c r="O338" s="69">
        <v>8025</v>
      </c>
      <c r="P338" s="66">
        <f t="shared" si="5"/>
        <v>-8025</v>
      </c>
      <c r="Q338" s="71"/>
      <c r="R338" s="29"/>
      <c r="S338" s="29"/>
      <c r="T338" s="29"/>
      <c r="U338" s="29"/>
      <c r="V338" s="29"/>
      <c r="W338" s="29"/>
      <c r="X338" s="29"/>
      <c r="Y338" s="29"/>
      <c r="Z338" s="29"/>
      <c r="AA338" s="29"/>
      <c r="AB338" s="29"/>
      <c r="AC338" s="29"/>
      <c r="AD338" s="29"/>
      <c r="AE338" s="29"/>
      <c r="AF338" s="29"/>
      <c r="AG338" s="29"/>
      <c r="AH338" s="29"/>
      <c r="AI338" s="29"/>
      <c r="AJ338" s="29"/>
      <c r="AK338" s="29"/>
    </row>
    <row r="339" spans="1:37" s="30" customFormat="1" ht="69" customHeight="1" x14ac:dyDescent="0.25">
      <c r="A339" s="28" t="s">
        <v>3178</v>
      </c>
      <c r="B339" s="28" t="s">
        <v>4052</v>
      </c>
      <c r="C339" s="27" t="s">
        <v>7</v>
      </c>
      <c r="D339" s="50" t="s">
        <v>625</v>
      </c>
      <c r="E339" s="50" t="s">
        <v>626</v>
      </c>
      <c r="F339" s="50" t="s">
        <v>91</v>
      </c>
      <c r="G339" s="50" t="s">
        <v>620</v>
      </c>
      <c r="H339" s="50"/>
      <c r="I339" s="50"/>
      <c r="J339" s="50"/>
      <c r="K339" s="50"/>
      <c r="L339" s="50"/>
      <c r="M339" s="68"/>
      <c r="N339" s="68"/>
      <c r="O339" s="69">
        <v>7400</v>
      </c>
      <c r="P339" s="66">
        <f t="shared" si="5"/>
        <v>-7400</v>
      </c>
      <c r="Q339" s="71"/>
      <c r="R339" s="29"/>
      <c r="S339" s="29"/>
      <c r="T339" s="29"/>
      <c r="U339" s="29"/>
      <c r="V339" s="29"/>
      <c r="W339" s="29"/>
      <c r="X339" s="29"/>
      <c r="Y339" s="29"/>
      <c r="Z339" s="29"/>
      <c r="AA339" s="29"/>
      <c r="AB339" s="29"/>
      <c r="AC339" s="29"/>
      <c r="AD339" s="29"/>
      <c r="AE339" s="29"/>
      <c r="AF339" s="29"/>
      <c r="AG339" s="29"/>
      <c r="AH339" s="29"/>
      <c r="AI339" s="29"/>
      <c r="AJ339" s="29"/>
      <c r="AK339" s="29"/>
    </row>
    <row r="340" spans="1:37" s="30" customFormat="1" ht="69" customHeight="1" x14ac:dyDescent="0.25">
      <c r="A340" s="28" t="s">
        <v>3178</v>
      </c>
      <c r="B340" s="28" t="s">
        <v>4052</v>
      </c>
      <c r="C340" s="27" t="s">
        <v>7</v>
      </c>
      <c r="D340" s="50" t="s">
        <v>628</v>
      </c>
      <c r="E340" s="50" t="s">
        <v>629</v>
      </c>
      <c r="F340" s="50" t="s">
        <v>91</v>
      </c>
      <c r="G340" s="50" t="s">
        <v>620</v>
      </c>
      <c r="H340" s="50"/>
      <c r="I340" s="50"/>
      <c r="J340" s="50"/>
      <c r="K340" s="50"/>
      <c r="L340" s="50"/>
      <c r="M340" s="68"/>
      <c r="N340" s="68"/>
      <c r="O340" s="69">
        <v>7400</v>
      </c>
      <c r="P340" s="66">
        <f t="shared" si="5"/>
        <v>-7400</v>
      </c>
      <c r="Q340" s="71"/>
      <c r="R340" s="29"/>
      <c r="S340" s="29"/>
      <c r="T340" s="29"/>
      <c r="U340" s="29"/>
      <c r="V340" s="29"/>
      <c r="W340" s="29"/>
      <c r="X340" s="29"/>
      <c r="Y340" s="29"/>
      <c r="Z340" s="29"/>
      <c r="AA340" s="29"/>
      <c r="AB340" s="29"/>
      <c r="AC340" s="29"/>
      <c r="AD340" s="29"/>
      <c r="AE340" s="29"/>
      <c r="AF340" s="29"/>
      <c r="AG340" s="29"/>
      <c r="AH340" s="29"/>
      <c r="AI340" s="29"/>
      <c r="AJ340" s="29"/>
      <c r="AK340" s="29"/>
    </row>
    <row r="341" spans="1:37" s="30" customFormat="1" ht="69" customHeight="1" x14ac:dyDescent="0.25">
      <c r="A341" s="28" t="s">
        <v>533</v>
      </c>
      <c r="B341" s="28" t="s">
        <v>534</v>
      </c>
      <c r="C341" s="27" t="s">
        <v>7</v>
      </c>
      <c r="D341" s="50" t="s">
        <v>528</v>
      </c>
      <c r="E341" s="50" t="s">
        <v>529</v>
      </c>
      <c r="F341" s="50" t="s">
        <v>91</v>
      </c>
      <c r="G341" s="50" t="s">
        <v>530</v>
      </c>
      <c r="H341" s="50"/>
      <c r="I341" s="50"/>
      <c r="J341" s="50"/>
      <c r="K341" s="50"/>
      <c r="L341" s="50"/>
      <c r="M341" s="68"/>
      <c r="N341" s="68"/>
      <c r="O341" s="69">
        <v>8500</v>
      </c>
      <c r="P341" s="66">
        <f t="shared" si="5"/>
        <v>-8500</v>
      </c>
      <c r="Q341" s="71" t="s">
        <v>532</v>
      </c>
      <c r="R341" s="29"/>
      <c r="S341" s="29"/>
      <c r="T341" s="29"/>
      <c r="U341" s="29"/>
      <c r="V341" s="29"/>
      <c r="W341" s="29"/>
      <c r="X341" s="29"/>
      <c r="Y341" s="29"/>
      <c r="Z341" s="29"/>
      <c r="AA341" s="29"/>
      <c r="AB341" s="29"/>
      <c r="AC341" s="29"/>
      <c r="AD341" s="29"/>
      <c r="AE341" s="29"/>
      <c r="AF341" s="29"/>
      <c r="AG341" s="29"/>
      <c r="AH341" s="29"/>
      <c r="AI341" s="29"/>
      <c r="AJ341" s="29"/>
      <c r="AK341" s="29"/>
    </row>
    <row r="342" spans="1:37" s="30" customFormat="1" ht="69" customHeight="1" x14ac:dyDescent="0.25">
      <c r="A342" s="28" t="s">
        <v>3031</v>
      </c>
      <c r="B342" s="28" t="s">
        <v>3032</v>
      </c>
      <c r="C342" s="27" t="s">
        <v>7</v>
      </c>
      <c r="D342" s="50" t="s">
        <v>3028</v>
      </c>
      <c r="E342" s="50" t="s">
        <v>3029</v>
      </c>
      <c r="F342" s="50" t="s">
        <v>91</v>
      </c>
      <c r="G342" s="50" t="s">
        <v>11</v>
      </c>
      <c r="H342" s="50"/>
      <c r="I342" s="50" t="s">
        <v>1473</v>
      </c>
      <c r="J342" s="50">
        <v>9</v>
      </c>
      <c r="K342" s="50">
        <v>6</v>
      </c>
      <c r="L342" s="50">
        <v>9</v>
      </c>
      <c r="M342" s="68"/>
      <c r="N342" s="68"/>
      <c r="O342" s="69">
        <v>3850</v>
      </c>
      <c r="P342" s="66">
        <f t="shared" si="5"/>
        <v>-3850</v>
      </c>
      <c r="Q342" s="71" t="s">
        <v>3030</v>
      </c>
      <c r="R342" s="29"/>
      <c r="S342" s="29"/>
      <c r="T342" s="29"/>
      <c r="U342" s="29"/>
      <c r="V342" s="29"/>
      <c r="W342" s="29"/>
      <c r="X342" s="29"/>
      <c r="Y342" s="29"/>
      <c r="Z342" s="29"/>
      <c r="AA342" s="29"/>
      <c r="AB342" s="29"/>
      <c r="AC342" s="29"/>
      <c r="AD342" s="29"/>
      <c r="AE342" s="29"/>
      <c r="AF342" s="29"/>
      <c r="AG342" s="29"/>
      <c r="AH342" s="29"/>
      <c r="AI342" s="29"/>
      <c r="AJ342" s="29"/>
      <c r="AK342" s="29"/>
    </row>
    <row r="343" spans="1:37" s="30" customFormat="1" ht="69" customHeight="1" x14ac:dyDescent="0.25">
      <c r="A343" s="28" t="s">
        <v>1640</v>
      </c>
      <c r="B343" s="28" t="s">
        <v>1641</v>
      </c>
      <c r="C343" s="27" t="s">
        <v>7</v>
      </c>
      <c r="D343" s="50" t="s">
        <v>1629</v>
      </c>
      <c r="E343" s="50" t="s">
        <v>1636</v>
      </c>
      <c r="F343" s="50" t="s">
        <v>91</v>
      </c>
      <c r="G343" s="50" t="s">
        <v>1637</v>
      </c>
      <c r="H343" s="50"/>
      <c r="I343" s="50" t="s">
        <v>1638</v>
      </c>
      <c r="J343" s="50">
        <v>2</v>
      </c>
      <c r="K343" s="50">
        <v>0</v>
      </c>
      <c r="L343" s="50">
        <v>2</v>
      </c>
      <c r="M343" s="68">
        <v>2000</v>
      </c>
      <c r="N343" s="68">
        <v>0</v>
      </c>
      <c r="O343" s="69">
        <v>2000</v>
      </c>
      <c r="P343" s="66">
        <f t="shared" si="5"/>
        <v>0</v>
      </c>
      <c r="Q343" s="71" t="s">
        <v>1639</v>
      </c>
      <c r="R343" s="29"/>
      <c r="S343" s="29"/>
      <c r="T343" s="29"/>
      <c r="U343" s="29"/>
      <c r="V343" s="29"/>
      <c r="W343" s="29"/>
      <c r="X343" s="29"/>
      <c r="Y343" s="29"/>
      <c r="Z343" s="29"/>
      <c r="AA343" s="29"/>
      <c r="AB343" s="29"/>
      <c r="AC343" s="29"/>
      <c r="AD343" s="29"/>
      <c r="AE343" s="29"/>
      <c r="AF343" s="29"/>
      <c r="AG343" s="29"/>
      <c r="AH343" s="29"/>
      <c r="AI343" s="29"/>
      <c r="AJ343" s="29"/>
      <c r="AK343" s="29"/>
    </row>
    <row r="344" spans="1:37" s="30" customFormat="1" ht="69" customHeight="1" x14ac:dyDescent="0.25">
      <c r="A344" s="28" t="s">
        <v>1674</v>
      </c>
      <c r="B344" s="28" t="s">
        <v>1675</v>
      </c>
      <c r="C344" s="27" t="s">
        <v>7</v>
      </c>
      <c r="D344" s="50" t="s">
        <v>1671</v>
      </c>
      <c r="E344" s="50" t="s">
        <v>1672</v>
      </c>
      <c r="F344" s="50" t="s">
        <v>91</v>
      </c>
      <c r="G344" s="50" t="s">
        <v>1673</v>
      </c>
      <c r="H344" s="50" t="s">
        <v>112</v>
      </c>
      <c r="I344" s="50" t="s">
        <v>1438</v>
      </c>
      <c r="J344" s="50">
        <v>2</v>
      </c>
      <c r="K344" s="50">
        <v>2</v>
      </c>
      <c r="L344" s="50">
        <v>2</v>
      </c>
      <c r="M344" s="68">
        <v>2000</v>
      </c>
      <c r="N344" s="68"/>
      <c r="O344" s="69">
        <v>2000</v>
      </c>
      <c r="P344" s="66">
        <f t="shared" si="5"/>
        <v>0</v>
      </c>
      <c r="Q344" s="71" t="s">
        <v>1480</v>
      </c>
      <c r="R344" s="29"/>
      <c r="S344" s="29"/>
      <c r="T344" s="29"/>
      <c r="U344" s="29"/>
      <c r="V344" s="29"/>
      <c r="W344" s="29"/>
      <c r="X344" s="29"/>
      <c r="Y344" s="29"/>
      <c r="Z344" s="29"/>
      <c r="AA344" s="29"/>
      <c r="AB344" s="29"/>
      <c r="AC344" s="29"/>
      <c r="AD344" s="29"/>
      <c r="AE344" s="29"/>
      <c r="AF344" s="29"/>
      <c r="AG344" s="29"/>
      <c r="AH344" s="29"/>
      <c r="AI344" s="29"/>
      <c r="AJ344" s="29"/>
      <c r="AK344" s="29"/>
    </row>
    <row r="345" spans="1:37" s="30" customFormat="1" ht="69" customHeight="1" x14ac:dyDescent="0.25">
      <c r="A345" s="28" t="s">
        <v>1658</v>
      </c>
      <c r="B345" s="28" t="s">
        <v>1659</v>
      </c>
      <c r="C345" s="27" t="s">
        <v>7</v>
      </c>
      <c r="D345" s="50" t="s">
        <v>1642</v>
      </c>
      <c r="E345" s="50" t="s">
        <v>1654</v>
      </c>
      <c r="F345" s="50" t="s">
        <v>91</v>
      </c>
      <c r="G345" s="50" t="s">
        <v>1655</v>
      </c>
      <c r="H345" s="50"/>
      <c r="I345" s="50" t="s">
        <v>1657</v>
      </c>
      <c r="J345" s="50">
        <v>55</v>
      </c>
      <c r="K345" s="50">
        <v>94</v>
      </c>
      <c r="L345" s="50">
        <v>60</v>
      </c>
      <c r="M345" s="68">
        <v>18000</v>
      </c>
      <c r="N345" s="68">
        <v>18000</v>
      </c>
      <c r="O345" s="69">
        <v>18000</v>
      </c>
      <c r="P345" s="66">
        <f t="shared" si="5"/>
        <v>0</v>
      </c>
      <c r="Q345" s="71"/>
      <c r="R345" s="29"/>
      <c r="S345" s="29"/>
      <c r="T345" s="29"/>
      <c r="U345" s="29"/>
      <c r="V345" s="29"/>
      <c r="W345" s="29"/>
      <c r="X345" s="29"/>
      <c r="Y345" s="29"/>
      <c r="Z345" s="29"/>
      <c r="AA345" s="29"/>
      <c r="AB345" s="29"/>
      <c r="AC345" s="29"/>
      <c r="AD345" s="29"/>
      <c r="AE345" s="29"/>
      <c r="AF345" s="29"/>
      <c r="AG345" s="29"/>
      <c r="AH345" s="29"/>
      <c r="AI345" s="29"/>
      <c r="AJ345" s="29"/>
      <c r="AK345" s="29"/>
    </row>
    <row r="346" spans="1:37" s="30" customFormat="1" ht="69" customHeight="1" x14ac:dyDescent="0.25">
      <c r="A346" s="28" t="s">
        <v>783</v>
      </c>
      <c r="B346" s="28" t="s">
        <v>784</v>
      </c>
      <c r="C346" s="27" t="s">
        <v>7</v>
      </c>
      <c r="D346" s="50" t="s">
        <v>780</v>
      </c>
      <c r="E346" s="50" t="s">
        <v>781</v>
      </c>
      <c r="F346" s="50" t="s">
        <v>91</v>
      </c>
      <c r="G346" s="50" t="s">
        <v>782</v>
      </c>
      <c r="H346" s="50"/>
      <c r="I346" s="50" t="s">
        <v>769</v>
      </c>
      <c r="J346" s="50">
        <v>18</v>
      </c>
      <c r="K346" s="50">
        <v>10</v>
      </c>
      <c r="L346" s="50">
        <v>18</v>
      </c>
      <c r="M346" s="68">
        <v>35640</v>
      </c>
      <c r="N346" s="68">
        <v>35640</v>
      </c>
      <c r="O346" s="69">
        <v>35640</v>
      </c>
      <c r="P346" s="66">
        <f t="shared" si="5"/>
        <v>0</v>
      </c>
      <c r="Q346" s="71"/>
      <c r="R346" s="29"/>
      <c r="S346" s="29"/>
      <c r="T346" s="29"/>
      <c r="U346" s="29"/>
      <c r="V346" s="29"/>
      <c r="W346" s="29"/>
      <c r="X346" s="29"/>
      <c r="Y346" s="29"/>
      <c r="Z346" s="29"/>
      <c r="AA346" s="29"/>
      <c r="AB346" s="29"/>
      <c r="AC346" s="29"/>
      <c r="AD346" s="29"/>
      <c r="AE346" s="29"/>
      <c r="AF346" s="29"/>
      <c r="AG346" s="29"/>
      <c r="AH346" s="29"/>
      <c r="AI346" s="29"/>
      <c r="AJ346" s="29"/>
      <c r="AK346" s="29"/>
    </row>
    <row r="347" spans="1:37" s="30" customFormat="1" ht="69" customHeight="1" x14ac:dyDescent="0.25">
      <c r="A347" s="28" t="s">
        <v>1536</v>
      </c>
      <c r="B347" s="28" t="s">
        <v>1537</v>
      </c>
      <c r="C347" s="27" t="s">
        <v>7</v>
      </c>
      <c r="D347" s="50" t="s">
        <v>1533</v>
      </c>
      <c r="E347" s="50" t="s">
        <v>1534</v>
      </c>
      <c r="F347" s="50" t="s">
        <v>91</v>
      </c>
      <c r="G347" s="50" t="s">
        <v>1535</v>
      </c>
      <c r="H347" s="50"/>
      <c r="I347" s="50" t="s">
        <v>769</v>
      </c>
      <c r="J347" s="50">
        <v>225</v>
      </c>
      <c r="K347" s="50">
        <v>233</v>
      </c>
      <c r="L347" s="50">
        <v>233</v>
      </c>
      <c r="M347" s="68">
        <v>50000</v>
      </c>
      <c r="N347" s="68">
        <v>50000</v>
      </c>
      <c r="O347" s="69">
        <v>50000</v>
      </c>
      <c r="P347" s="66">
        <f t="shared" si="5"/>
        <v>0</v>
      </c>
      <c r="Q347" s="71"/>
      <c r="R347" s="29"/>
      <c r="S347" s="29"/>
      <c r="T347" s="29"/>
      <c r="U347" s="29"/>
      <c r="V347" s="29"/>
      <c r="W347" s="29"/>
      <c r="X347" s="29"/>
      <c r="Y347" s="29"/>
      <c r="Z347" s="29"/>
      <c r="AA347" s="29"/>
      <c r="AB347" s="29"/>
      <c r="AC347" s="29"/>
      <c r="AD347" s="29"/>
      <c r="AE347" s="29"/>
      <c r="AF347" s="29"/>
      <c r="AG347" s="29"/>
      <c r="AH347" s="29"/>
      <c r="AI347" s="29"/>
      <c r="AJ347" s="29"/>
      <c r="AK347" s="29"/>
    </row>
    <row r="348" spans="1:37" s="30" customFormat="1" ht="69" customHeight="1" x14ac:dyDescent="0.25">
      <c r="A348" s="28" t="s">
        <v>1542</v>
      </c>
      <c r="B348" s="28" t="s">
        <v>1543</v>
      </c>
      <c r="C348" s="27" t="s">
        <v>7</v>
      </c>
      <c r="D348" s="50" t="s">
        <v>1538</v>
      </c>
      <c r="E348" s="50" t="s">
        <v>1539</v>
      </c>
      <c r="F348" s="50" t="s">
        <v>91</v>
      </c>
      <c r="G348" s="50" t="s">
        <v>1540</v>
      </c>
      <c r="H348" s="50"/>
      <c r="I348" s="50" t="s">
        <v>769</v>
      </c>
      <c r="J348" s="50">
        <v>47</v>
      </c>
      <c r="K348" s="50">
        <v>74</v>
      </c>
      <c r="L348" s="50">
        <v>74</v>
      </c>
      <c r="M348" s="68">
        <v>75000</v>
      </c>
      <c r="N348" s="68">
        <v>112377.60000000001</v>
      </c>
      <c r="O348" s="69">
        <v>75000</v>
      </c>
      <c r="P348" s="66">
        <f t="shared" si="5"/>
        <v>0</v>
      </c>
      <c r="Q348" s="71" t="s">
        <v>1541</v>
      </c>
      <c r="R348" s="29"/>
      <c r="S348" s="29"/>
      <c r="T348" s="29"/>
      <c r="U348" s="29"/>
      <c r="V348" s="29"/>
      <c r="W348" s="29"/>
      <c r="X348" s="29"/>
      <c r="Y348" s="29"/>
      <c r="Z348" s="29"/>
      <c r="AA348" s="29"/>
      <c r="AB348" s="29"/>
      <c r="AC348" s="29"/>
      <c r="AD348" s="29"/>
      <c r="AE348" s="29"/>
      <c r="AF348" s="29"/>
      <c r="AG348" s="29"/>
      <c r="AH348" s="29"/>
      <c r="AI348" s="29"/>
      <c r="AJ348" s="29"/>
      <c r="AK348" s="29"/>
    </row>
    <row r="349" spans="1:37" s="30" customFormat="1" ht="69" customHeight="1" x14ac:dyDescent="0.25">
      <c r="A349" s="28" t="s">
        <v>1547</v>
      </c>
      <c r="B349" s="28" t="s">
        <v>1548</v>
      </c>
      <c r="C349" s="27" t="s">
        <v>7</v>
      </c>
      <c r="D349" s="50" t="s">
        <v>1544</v>
      </c>
      <c r="E349" s="50" t="s">
        <v>1545</v>
      </c>
      <c r="F349" s="50" t="s">
        <v>91</v>
      </c>
      <c r="G349" s="50" t="s">
        <v>1546</v>
      </c>
      <c r="H349" s="50"/>
      <c r="I349" s="50" t="s">
        <v>769</v>
      </c>
      <c r="J349" s="50">
        <v>235</v>
      </c>
      <c r="K349" s="50">
        <v>286</v>
      </c>
      <c r="L349" s="50">
        <v>286</v>
      </c>
      <c r="M349" s="68">
        <v>300000</v>
      </c>
      <c r="N349" s="68">
        <v>221196.44</v>
      </c>
      <c r="O349" s="69">
        <v>300000</v>
      </c>
      <c r="P349" s="66">
        <f t="shared" si="5"/>
        <v>0</v>
      </c>
      <c r="Q349" s="71" t="s">
        <v>1541</v>
      </c>
      <c r="R349" s="29"/>
      <c r="S349" s="29"/>
      <c r="T349" s="29"/>
      <c r="U349" s="29"/>
      <c r="V349" s="29"/>
      <c r="W349" s="29"/>
      <c r="X349" s="29"/>
      <c r="Y349" s="29"/>
      <c r="Z349" s="29"/>
      <c r="AA349" s="29"/>
      <c r="AB349" s="29"/>
      <c r="AC349" s="29"/>
      <c r="AD349" s="29"/>
      <c r="AE349" s="29"/>
      <c r="AF349" s="29"/>
      <c r="AG349" s="29"/>
      <c r="AH349" s="29"/>
      <c r="AI349" s="29"/>
      <c r="AJ349" s="29"/>
      <c r="AK349" s="29"/>
    </row>
    <row r="350" spans="1:37" s="30" customFormat="1" ht="69" customHeight="1" x14ac:dyDescent="0.25">
      <c r="A350" s="28" t="s">
        <v>1558</v>
      </c>
      <c r="B350" s="28" t="s">
        <v>1559</v>
      </c>
      <c r="C350" s="27" t="s">
        <v>7</v>
      </c>
      <c r="D350" s="50" t="s">
        <v>1555</v>
      </c>
      <c r="E350" s="50" t="s">
        <v>1556</v>
      </c>
      <c r="F350" s="50" t="s">
        <v>91</v>
      </c>
      <c r="G350" s="50" t="s">
        <v>1557</v>
      </c>
      <c r="H350" s="50"/>
      <c r="I350" s="50" t="s">
        <v>769</v>
      </c>
      <c r="J350" s="50">
        <v>265</v>
      </c>
      <c r="K350" s="50">
        <v>384</v>
      </c>
      <c r="L350" s="50">
        <v>384</v>
      </c>
      <c r="M350" s="68">
        <v>100000</v>
      </c>
      <c r="N350" s="68">
        <v>98351.2</v>
      </c>
      <c r="O350" s="69">
        <v>100000</v>
      </c>
      <c r="P350" s="66">
        <f t="shared" si="5"/>
        <v>0</v>
      </c>
      <c r="Q350" s="71"/>
      <c r="R350" s="29"/>
      <c r="S350" s="29"/>
      <c r="T350" s="29"/>
      <c r="U350" s="29"/>
      <c r="V350" s="29"/>
      <c r="W350" s="29"/>
      <c r="X350" s="29"/>
      <c r="Y350" s="29"/>
      <c r="Z350" s="29"/>
      <c r="AA350" s="29"/>
      <c r="AB350" s="29"/>
      <c r="AC350" s="29"/>
      <c r="AD350" s="29"/>
      <c r="AE350" s="29"/>
      <c r="AF350" s="29"/>
      <c r="AG350" s="29"/>
      <c r="AH350" s="29"/>
      <c r="AI350" s="29"/>
      <c r="AJ350" s="29"/>
      <c r="AK350" s="29"/>
    </row>
    <row r="351" spans="1:37" s="30" customFormat="1" ht="69" customHeight="1" x14ac:dyDescent="0.25">
      <c r="A351" s="28" t="s">
        <v>1553</v>
      </c>
      <c r="B351" s="28" t="s">
        <v>1554</v>
      </c>
      <c r="C351" s="27" t="s">
        <v>7</v>
      </c>
      <c r="D351" s="50" t="s">
        <v>1549</v>
      </c>
      <c r="E351" s="50" t="s">
        <v>1550</v>
      </c>
      <c r="F351" s="50" t="s">
        <v>91</v>
      </c>
      <c r="G351" s="50" t="s">
        <v>1551</v>
      </c>
      <c r="H351" s="50"/>
      <c r="I351" s="50" t="s">
        <v>769</v>
      </c>
      <c r="J351" s="50">
        <v>28</v>
      </c>
      <c r="K351" s="50" t="s">
        <v>1488</v>
      </c>
      <c r="L351" s="50">
        <v>32</v>
      </c>
      <c r="M351" s="68">
        <v>28000</v>
      </c>
      <c r="N351" s="68">
        <v>0</v>
      </c>
      <c r="O351" s="69">
        <v>32000</v>
      </c>
      <c r="P351" s="66">
        <f t="shared" si="5"/>
        <v>-4000</v>
      </c>
      <c r="Q351" s="71" t="s">
        <v>1552</v>
      </c>
      <c r="R351" s="29"/>
      <c r="S351" s="29"/>
      <c r="T351" s="29"/>
      <c r="U351" s="29"/>
      <c r="V351" s="29"/>
      <c r="W351" s="29"/>
      <c r="X351" s="29"/>
      <c r="Y351" s="29"/>
      <c r="Z351" s="29"/>
      <c r="AA351" s="29"/>
      <c r="AB351" s="29"/>
      <c r="AC351" s="29"/>
      <c r="AD351" s="29"/>
      <c r="AE351" s="29"/>
      <c r="AF351" s="29"/>
      <c r="AG351" s="29"/>
      <c r="AH351" s="29"/>
      <c r="AI351" s="29"/>
      <c r="AJ351" s="29"/>
      <c r="AK351" s="29"/>
    </row>
    <row r="352" spans="1:37" s="30" customFormat="1" ht="69" customHeight="1" x14ac:dyDescent="0.25">
      <c r="A352" s="28" t="s">
        <v>771</v>
      </c>
      <c r="B352" s="28" t="s">
        <v>772</v>
      </c>
      <c r="C352" s="27" t="s">
        <v>7</v>
      </c>
      <c r="D352" s="50" t="s">
        <v>766</v>
      </c>
      <c r="E352" s="50" t="s">
        <v>767</v>
      </c>
      <c r="F352" s="50" t="s">
        <v>91</v>
      </c>
      <c r="G352" s="50" t="s">
        <v>768</v>
      </c>
      <c r="H352" s="50"/>
      <c r="I352" s="50" t="s">
        <v>769</v>
      </c>
      <c r="J352" s="50">
        <v>64</v>
      </c>
      <c r="K352" s="50">
        <v>52</v>
      </c>
      <c r="L352" s="50">
        <v>64</v>
      </c>
      <c r="M352" s="68">
        <v>124335.36</v>
      </c>
      <c r="N352" s="68">
        <v>124335.36</v>
      </c>
      <c r="O352" s="69">
        <v>140000</v>
      </c>
      <c r="P352" s="66">
        <f t="shared" si="5"/>
        <v>-15664.64</v>
      </c>
      <c r="Q352" s="71" t="s">
        <v>770</v>
      </c>
      <c r="R352" s="29"/>
      <c r="S352" s="29"/>
      <c r="T352" s="29"/>
      <c r="U352" s="29"/>
      <c r="V352" s="29"/>
      <c r="W352" s="29"/>
      <c r="X352" s="29"/>
      <c r="Y352" s="29"/>
      <c r="Z352" s="29"/>
      <c r="AA352" s="29"/>
      <c r="AB352" s="29"/>
      <c r="AC352" s="29"/>
      <c r="AD352" s="29"/>
      <c r="AE352" s="29"/>
      <c r="AF352" s="29"/>
      <c r="AG352" s="29"/>
      <c r="AH352" s="29"/>
      <c r="AI352" s="29"/>
      <c r="AJ352" s="29"/>
      <c r="AK352" s="29"/>
    </row>
    <row r="353" spans="1:37" s="30" customFormat="1" ht="69" customHeight="1" x14ac:dyDescent="0.25">
      <c r="A353" s="28" t="s">
        <v>778</v>
      </c>
      <c r="B353" s="28" t="s">
        <v>779</v>
      </c>
      <c r="C353" s="27" t="s">
        <v>7</v>
      </c>
      <c r="D353" s="50" t="s">
        <v>773</v>
      </c>
      <c r="E353" s="50" t="s">
        <v>774</v>
      </c>
      <c r="F353" s="50" t="s">
        <v>91</v>
      </c>
      <c r="G353" s="50" t="s">
        <v>775</v>
      </c>
      <c r="H353" s="50"/>
      <c r="I353" s="50" t="s">
        <v>776</v>
      </c>
      <c r="J353" s="50">
        <v>10000</v>
      </c>
      <c r="K353" s="50">
        <v>10500</v>
      </c>
      <c r="L353" s="50">
        <v>10500</v>
      </c>
      <c r="M353" s="68">
        <v>325000</v>
      </c>
      <c r="N353" s="68">
        <v>254206.89</v>
      </c>
      <c r="O353" s="69">
        <v>398125</v>
      </c>
      <c r="P353" s="66">
        <f t="shared" si="5"/>
        <v>-73125</v>
      </c>
      <c r="Q353" s="71" t="s">
        <v>777</v>
      </c>
      <c r="R353" s="29"/>
      <c r="S353" s="29"/>
      <c r="T353" s="29"/>
      <c r="U353" s="29"/>
      <c r="V353" s="29"/>
      <c r="W353" s="29"/>
      <c r="X353" s="29"/>
      <c r="Y353" s="29"/>
      <c r="Z353" s="29"/>
      <c r="AA353" s="29"/>
      <c r="AB353" s="29"/>
      <c r="AC353" s="29"/>
      <c r="AD353" s="29"/>
      <c r="AE353" s="29"/>
      <c r="AF353" s="29"/>
      <c r="AG353" s="29"/>
      <c r="AH353" s="29"/>
      <c r="AI353" s="29"/>
      <c r="AJ353" s="29"/>
      <c r="AK353" s="29"/>
    </row>
    <row r="354" spans="1:37" s="30" customFormat="1" ht="69" customHeight="1" x14ac:dyDescent="0.25">
      <c r="A354" s="28" t="s">
        <v>1652</v>
      </c>
      <c r="B354" s="28" t="s">
        <v>1653</v>
      </c>
      <c r="C354" s="27" t="s">
        <v>7</v>
      </c>
      <c r="D354" s="50" t="s">
        <v>1642</v>
      </c>
      <c r="E354" s="50" t="s">
        <v>1648</v>
      </c>
      <c r="F354" s="50" t="s">
        <v>91</v>
      </c>
      <c r="G354" s="50" t="s">
        <v>1649</v>
      </c>
      <c r="H354" s="50"/>
      <c r="I354" s="50" t="s">
        <v>1651</v>
      </c>
      <c r="J354" s="50">
        <v>18</v>
      </c>
      <c r="K354" s="50">
        <v>18</v>
      </c>
      <c r="L354" s="50">
        <v>18</v>
      </c>
      <c r="M354" s="68">
        <v>18000</v>
      </c>
      <c r="N354" s="68">
        <v>18000</v>
      </c>
      <c r="O354" s="69">
        <v>18000</v>
      </c>
      <c r="P354" s="66">
        <f t="shared" si="5"/>
        <v>0</v>
      </c>
      <c r="Q354" s="71"/>
      <c r="R354" s="29"/>
      <c r="S354" s="29"/>
      <c r="T354" s="29"/>
      <c r="U354" s="29"/>
      <c r="V354" s="29"/>
      <c r="W354" s="29"/>
      <c r="X354" s="29"/>
      <c r="Y354" s="29"/>
      <c r="Z354" s="29"/>
      <c r="AA354" s="29"/>
      <c r="AB354" s="29"/>
      <c r="AC354" s="29"/>
      <c r="AD354" s="29"/>
      <c r="AE354" s="29"/>
      <c r="AF354" s="29"/>
      <c r="AG354" s="29"/>
      <c r="AH354" s="29"/>
      <c r="AI354" s="29"/>
      <c r="AJ354" s="29"/>
      <c r="AK354" s="29"/>
    </row>
    <row r="355" spans="1:37" s="30" customFormat="1" ht="69" customHeight="1" x14ac:dyDescent="0.25">
      <c r="A355" s="28" t="s">
        <v>1497</v>
      </c>
      <c r="B355" s="28" t="s">
        <v>1498</v>
      </c>
      <c r="C355" s="27" t="s">
        <v>7</v>
      </c>
      <c r="D355" s="50" t="s">
        <v>1492</v>
      </c>
      <c r="E355" s="50" t="s">
        <v>1493</v>
      </c>
      <c r="F355" s="50" t="s">
        <v>91</v>
      </c>
      <c r="G355" s="50" t="s">
        <v>1494</v>
      </c>
      <c r="H355" s="50"/>
      <c r="I355" s="50" t="s">
        <v>1495</v>
      </c>
      <c r="J355" s="50">
        <v>5051</v>
      </c>
      <c r="K355" s="50">
        <v>5185</v>
      </c>
      <c r="L355" s="50">
        <v>5185</v>
      </c>
      <c r="M355" s="68">
        <v>325000</v>
      </c>
      <c r="N355" s="68">
        <v>448485.14</v>
      </c>
      <c r="O355" s="69">
        <v>450000</v>
      </c>
      <c r="P355" s="66">
        <f t="shared" si="5"/>
        <v>-125000</v>
      </c>
      <c r="Q355" s="71" t="s">
        <v>1496</v>
      </c>
      <c r="R355" s="29"/>
      <c r="S355" s="29"/>
      <c r="T355" s="29"/>
      <c r="U355" s="29"/>
      <c r="V355" s="29"/>
      <c r="W355" s="29"/>
      <c r="X355" s="29"/>
      <c r="Y355" s="29"/>
      <c r="Z355" s="29"/>
      <c r="AA355" s="29"/>
      <c r="AB355" s="29"/>
      <c r="AC355" s="29"/>
      <c r="AD355" s="29"/>
      <c r="AE355" s="29"/>
      <c r="AF355" s="29"/>
      <c r="AG355" s="29"/>
      <c r="AH355" s="29"/>
      <c r="AI355" s="29"/>
      <c r="AJ355" s="29"/>
      <c r="AK355" s="29"/>
    </row>
    <row r="356" spans="1:37" s="30" customFormat="1" ht="69" customHeight="1" x14ac:dyDescent="0.25">
      <c r="A356" s="28" t="s">
        <v>1497</v>
      </c>
      <c r="B356" s="28" t="s">
        <v>1498</v>
      </c>
      <c r="C356" s="27" t="s">
        <v>7</v>
      </c>
      <c r="D356" s="50" t="s">
        <v>1492</v>
      </c>
      <c r="E356" s="50" t="s">
        <v>1499</v>
      </c>
      <c r="F356" s="50" t="s">
        <v>91</v>
      </c>
      <c r="G356" s="50" t="s">
        <v>1494</v>
      </c>
      <c r="H356" s="50"/>
      <c r="I356" s="50" t="s">
        <v>1500</v>
      </c>
      <c r="J356" s="50">
        <v>5</v>
      </c>
      <c r="K356" s="50">
        <v>8</v>
      </c>
      <c r="L356" s="50">
        <v>8</v>
      </c>
      <c r="M356" s="68"/>
      <c r="N356" s="68"/>
      <c r="O356" s="69"/>
      <c r="P356" s="66">
        <f t="shared" si="5"/>
        <v>0</v>
      </c>
      <c r="Q356" s="71"/>
      <c r="R356" s="29"/>
      <c r="S356" s="29"/>
      <c r="T356" s="29"/>
      <c r="U356" s="29"/>
      <c r="V356" s="29"/>
      <c r="W356" s="29"/>
      <c r="X356" s="29"/>
      <c r="Y356" s="29"/>
      <c r="Z356" s="29"/>
      <c r="AA356" s="29"/>
      <c r="AB356" s="29"/>
      <c r="AC356" s="29"/>
      <c r="AD356" s="29"/>
      <c r="AE356" s="29"/>
      <c r="AF356" s="29"/>
      <c r="AG356" s="29"/>
      <c r="AH356" s="29"/>
      <c r="AI356" s="29"/>
      <c r="AJ356" s="29"/>
      <c r="AK356" s="29"/>
    </row>
    <row r="357" spans="1:37" s="30" customFormat="1" ht="69" customHeight="1" x14ac:dyDescent="0.25">
      <c r="A357" s="28" t="s">
        <v>1497</v>
      </c>
      <c r="B357" s="28" t="s">
        <v>1498</v>
      </c>
      <c r="C357" s="27" t="s">
        <v>7</v>
      </c>
      <c r="D357" s="50" t="s">
        <v>1492</v>
      </c>
      <c r="E357" s="50" t="s">
        <v>1501</v>
      </c>
      <c r="F357" s="50" t="s">
        <v>91</v>
      </c>
      <c r="G357" s="50" t="s">
        <v>1494</v>
      </c>
      <c r="H357" s="50"/>
      <c r="I357" s="50" t="s">
        <v>1502</v>
      </c>
      <c r="J357" s="50">
        <v>123</v>
      </c>
      <c r="K357" s="50">
        <v>123</v>
      </c>
      <c r="L357" s="50">
        <v>123</v>
      </c>
      <c r="M357" s="68"/>
      <c r="N357" s="68"/>
      <c r="O357" s="69"/>
      <c r="P357" s="66">
        <f t="shared" si="5"/>
        <v>0</v>
      </c>
      <c r="Q357" s="71" t="s">
        <v>1503</v>
      </c>
      <c r="R357" s="29"/>
      <c r="S357" s="29"/>
      <c r="T357" s="29"/>
      <c r="U357" s="29"/>
      <c r="V357" s="29"/>
      <c r="W357" s="29"/>
      <c r="X357" s="29"/>
      <c r="Y357" s="29"/>
      <c r="Z357" s="29"/>
      <c r="AA357" s="29"/>
      <c r="AB357" s="29"/>
      <c r="AC357" s="29"/>
      <c r="AD357" s="29"/>
      <c r="AE357" s="29"/>
      <c r="AF357" s="29"/>
      <c r="AG357" s="29"/>
      <c r="AH357" s="29"/>
      <c r="AI357" s="29"/>
      <c r="AJ357" s="29"/>
      <c r="AK357" s="29"/>
    </row>
    <row r="358" spans="1:37" s="30" customFormat="1" ht="69" customHeight="1" x14ac:dyDescent="0.25">
      <c r="A358" s="28" t="s">
        <v>1497</v>
      </c>
      <c r="B358" s="28" t="s">
        <v>1498</v>
      </c>
      <c r="C358" s="27" t="s">
        <v>7</v>
      </c>
      <c r="D358" s="50" t="s">
        <v>1492</v>
      </c>
      <c r="E358" s="50" t="s">
        <v>1504</v>
      </c>
      <c r="F358" s="50" t="s">
        <v>91</v>
      </c>
      <c r="G358" s="50" t="s">
        <v>1494</v>
      </c>
      <c r="H358" s="50"/>
      <c r="I358" s="50" t="s">
        <v>1505</v>
      </c>
      <c r="J358" s="50">
        <v>229</v>
      </c>
      <c r="K358" s="50">
        <v>229</v>
      </c>
      <c r="L358" s="50">
        <v>229</v>
      </c>
      <c r="M358" s="68"/>
      <c r="N358" s="68"/>
      <c r="O358" s="69"/>
      <c r="P358" s="66">
        <f t="shared" si="5"/>
        <v>0</v>
      </c>
      <c r="Q358" s="71" t="s">
        <v>1503</v>
      </c>
      <c r="R358" s="29"/>
      <c r="S358" s="29"/>
      <c r="T358" s="29"/>
      <c r="U358" s="29"/>
      <c r="V358" s="29"/>
      <c r="W358" s="29"/>
      <c r="X358" s="29"/>
      <c r="Y358" s="29"/>
      <c r="Z358" s="29"/>
      <c r="AA358" s="29"/>
      <c r="AB358" s="29"/>
      <c r="AC358" s="29"/>
      <c r="AD358" s="29"/>
      <c r="AE358" s="29"/>
      <c r="AF358" s="29"/>
      <c r="AG358" s="29"/>
      <c r="AH358" s="29"/>
      <c r="AI358" s="29"/>
      <c r="AJ358" s="29"/>
      <c r="AK358" s="29"/>
    </row>
    <row r="359" spans="1:37" s="30" customFormat="1" ht="69" customHeight="1" x14ac:dyDescent="0.25">
      <c r="A359" s="28" t="s">
        <v>1497</v>
      </c>
      <c r="B359" s="28" t="s">
        <v>1498</v>
      </c>
      <c r="C359" s="27" t="s">
        <v>7</v>
      </c>
      <c r="D359" s="50" t="s">
        <v>1492</v>
      </c>
      <c r="E359" s="50" t="s">
        <v>1506</v>
      </c>
      <c r="F359" s="50" t="s">
        <v>91</v>
      </c>
      <c r="G359" s="50" t="s">
        <v>1494</v>
      </c>
      <c r="H359" s="50"/>
      <c r="I359" s="50" t="s">
        <v>1507</v>
      </c>
      <c r="J359" s="50">
        <v>123</v>
      </c>
      <c r="K359" s="50">
        <v>123</v>
      </c>
      <c r="L359" s="50">
        <v>123</v>
      </c>
      <c r="M359" s="68"/>
      <c r="N359" s="68"/>
      <c r="O359" s="69"/>
      <c r="P359" s="66">
        <f t="shared" si="5"/>
        <v>0</v>
      </c>
      <c r="Q359" s="71" t="s">
        <v>1503</v>
      </c>
      <c r="R359" s="29"/>
      <c r="S359" s="29"/>
      <c r="T359" s="29"/>
      <c r="U359" s="29"/>
      <c r="V359" s="29"/>
      <c r="W359" s="29"/>
      <c r="X359" s="29"/>
      <c r="Y359" s="29"/>
      <c r="Z359" s="29"/>
      <c r="AA359" s="29"/>
      <c r="AB359" s="29"/>
      <c r="AC359" s="29"/>
      <c r="AD359" s="29"/>
      <c r="AE359" s="29"/>
      <c r="AF359" s="29"/>
      <c r="AG359" s="29"/>
      <c r="AH359" s="29"/>
      <c r="AI359" s="29"/>
      <c r="AJ359" s="29"/>
      <c r="AK359" s="29"/>
    </row>
    <row r="360" spans="1:37" s="30" customFormat="1" ht="69" customHeight="1" x14ac:dyDescent="0.25">
      <c r="A360" s="28" t="s">
        <v>1497</v>
      </c>
      <c r="B360" s="28" t="s">
        <v>1498</v>
      </c>
      <c r="C360" s="27" t="s">
        <v>7</v>
      </c>
      <c r="D360" s="50" t="s">
        <v>1492</v>
      </c>
      <c r="E360" s="50" t="s">
        <v>1508</v>
      </c>
      <c r="F360" s="50" t="s">
        <v>91</v>
      </c>
      <c r="G360" s="50" t="s">
        <v>1494</v>
      </c>
      <c r="H360" s="50"/>
      <c r="I360" s="50" t="s">
        <v>1509</v>
      </c>
      <c r="J360" s="50">
        <v>123</v>
      </c>
      <c r="K360" s="50">
        <v>123</v>
      </c>
      <c r="L360" s="50">
        <v>123</v>
      </c>
      <c r="M360" s="68"/>
      <c r="N360" s="68"/>
      <c r="O360" s="69"/>
      <c r="P360" s="66">
        <f t="shared" si="5"/>
        <v>0</v>
      </c>
      <c r="Q360" s="71" t="s">
        <v>1503</v>
      </c>
      <c r="R360" s="29"/>
      <c r="S360" s="29"/>
      <c r="T360" s="29"/>
      <c r="U360" s="29"/>
      <c r="V360" s="29"/>
      <c r="W360" s="29"/>
      <c r="X360" s="29"/>
      <c r="Y360" s="29"/>
      <c r="Z360" s="29"/>
      <c r="AA360" s="29"/>
      <c r="AB360" s="29"/>
      <c r="AC360" s="29"/>
      <c r="AD360" s="29"/>
      <c r="AE360" s="29"/>
      <c r="AF360" s="29"/>
      <c r="AG360" s="29"/>
      <c r="AH360" s="29"/>
      <c r="AI360" s="29"/>
      <c r="AJ360" s="29"/>
      <c r="AK360" s="29"/>
    </row>
    <row r="361" spans="1:37" s="30" customFormat="1" ht="69" customHeight="1" x14ac:dyDescent="0.25">
      <c r="A361" s="28" t="s">
        <v>1497</v>
      </c>
      <c r="B361" s="28" t="s">
        <v>1498</v>
      </c>
      <c r="C361" s="27" t="s">
        <v>7</v>
      </c>
      <c r="D361" s="50" t="s">
        <v>1492</v>
      </c>
      <c r="E361" s="50" t="s">
        <v>1510</v>
      </c>
      <c r="F361" s="50" t="s">
        <v>91</v>
      </c>
      <c r="G361" s="50" t="s">
        <v>1494</v>
      </c>
      <c r="H361" s="50"/>
      <c r="I361" s="50" t="s">
        <v>1509</v>
      </c>
      <c r="J361" s="50">
        <v>229</v>
      </c>
      <c r="K361" s="50">
        <v>229</v>
      </c>
      <c r="L361" s="50">
        <v>229</v>
      </c>
      <c r="M361" s="68"/>
      <c r="N361" s="68"/>
      <c r="O361" s="69"/>
      <c r="P361" s="66">
        <f t="shared" si="5"/>
        <v>0</v>
      </c>
      <c r="Q361" s="71" t="s">
        <v>1503</v>
      </c>
      <c r="R361" s="29"/>
      <c r="S361" s="29"/>
      <c r="T361" s="29"/>
      <c r="U361" s="29"/>
      <c r="V361" s="29"/>
      <c r="W361" s="29"/>
      <c r="X361" s="29"/>
      <c r="Y361" s="29"/>
      <c r="Z361" s="29"/>
      <c r="AA361" s="29"/>
      <c r="AB361" s="29"/>
      <c r="AC361" s="29"/>
      <c r="AD361" s="29"/>
      <c r="AE361" s="29"/>
      <c r="AF361" s="29"/>
      <c r="AG361" s="29"/>
      <c r="AH361" s="29"/>
      <c r="AI361" s="29"/>
      <c r="AJ361" s="29"/>
      <c r="AK361" s="29"/>
    </row>
    <row r="362" spans="1:37" s="30" customFormat="1" ht="69" customHeight="1" x14ac:dyDescent="0.25">
      <c r="A362" s="28" t="s">
        <v>1497</v>
      </c>
      <c r="B362" s="28" t="s">
        <v>1498</v>
      </c>
      <c r="C362" s="27" t="s">
        <v>7</v>
      </c>
      <c r="D362" s="50" t="s">
        <v>1492</v>
      </c>
      <c r="E362" s="50" t="s">
        <v>1511</v>
      </c>
      <c r="F362" s="50" t="s">
        <v>91</v>
      </c>
      <c r="G362" s="50" t="s">
        <v>1494</v>
      </c>
      <c r="H362" s="50"/>
      <c r="I362" s="50" t="s">
        <v>1512</v>
      </c>
      <c r="J362" s="50">
        <v>18</v>
      </c>
      <c r="K362" s="50">
        <v>18</v>
      </c>
      <c r="L362" s="50">
        <v>18</v>
      </c>
      <c r="M362" s="68"/>
      <c r="N362" s="68"/>
      <c r="O362" s="69"/>
      <c r="P362" s="66">
        <f t="shared" si="5"/>
        <v>0</v>
      </c>
      <c r="Q362" s="71" t="s">
        <v>1503</v>
      </c>
      <c r="R362" s="29"/>
      <c r="S362" s="29"/>
      <c r="T362" s="29"/>
      <c r="U362" s="29"/>
      <c r="V362" s="29"/>
      <c r="W362" s="29"/>
      <c r="X362" s="29"/>
      <c r="Y362" s="29"/>
      <c r="Z362" s="29"/>
      <c r="AA362" s="29"/>
      <c r="AB362" s="29"/>
      <c r="AC362" s="29"/>
      <c r="AD362" s="29"/>
      <c r="AE362" s="29"/>
      <c r="AF362" s="29"/>
      <c r="AG362" s="29"/>
      <c r="AH362" s="29"/>
      <c r="AI362" s="29"/>
      <c r="AJ362" s="29"/>
      <c r="AK362" s="29"/>
    </row>
    <row r="363" spans="1:37" s="30" customFormat="1" ht="69" customHeight="1" x14ac:dyDescent="0.25">
      <c r="A363" s="28" t="s">
        <v>1497</v>
      </c>
      <c r="B363" s="28" t="s">
        <v>1498</v>
      </c>
      <c r="C363" s="27" t="s">
        <v>7</v>
      </c>
      <c r="D363" s="50" t="s">
        <v>1492</v>
      </c>
      <c r="E363" s="50" t="s">
        <v>1513</v>
      </c>
      <c r="F363" s="50" t="s">
        <v>91</v>
      </c>
      <c r="G363" s="50" t="s">
        <v>1494</v>
      </c>
      <c r="H363" s="50"/>
      <c r="I363" s="50" t="s">
        <v>1514</v>
      </c>
      <c r="J363" s="50">
        <v>18</v>
      </c>
      <c r="K363" s="50">
        <v>18</v>
      </c>
      <c r="L363" s="50">
        <v>18</v>
      </c>
      <c r="M363" s="68"/>
      <c r="N363" s="68"/>
      <c r="O363" s="69"/>
      <c r="P363" s="66">
        <f t="shared" si="5"/>
        <v>0</v>
      </c>
      <c r="Q363" s="71" t="s">
        <v>1503</v>
      </c>
      <c r="R363" s="29"/>
      <c r="S363" s="29"/>
      <c r="T363" s="29"/>
      <c r="U363" s="29"/>
      <c r="V363" s="29"/>
      <c r="W363" s="29"/>
      <c r="X363" s="29"/>
      <c r="Y363" s="29"/>
      <c r="Z363" s="29"/>
      <c r="AA363" s="29"/>
      <c r="AB363" s="29"/>
      <c r="AC363" s="29"/>
      <c r="AD363" s="29"/>
      <c r="AE363" s="29"/>
      <c r="AF363" s="29"/>
      <c r="AG363" s="29"/>
      <c r="AH363" s="29"/>
      <c r="AI363" s="29"/>
      <c r="AJ363" s="29"/>
      <c r="AK363" s="29"/>
    </row>
    <row r="364" spans="1:37" s="30" customFormat="1" ht="69" customHeight="1" x14ac:dyDescent="0.25">
      <c r="A364" s="28" t="s">
        <v>1497</v>
      </c>
      <c r="B364" s="28" t="s">
        <v>1498</v>
      </c>
      <c r="C364" s="27" t="s">
        <v>7</v>
      </c>
      <c r="D364" s="50" t="s">
        <v>1492</v>
      </c>
      <c r="E364" s="50" t="s">
        <v>1515</v>
      </c>
      <c r="F364" s="50" t="s">
        <v>91</v>
      </c>
      <c r="G364" s="50" t="s">
        <v>1494</v>
      </c>
      <c r="H364" s="50"/>
      <c r="I364" s="50" t="s">
        <v>1516</v>
      </c>
      <c r="J364" s="50">
        <v>7</v>
      </c>
      <c r="K364" s="50">
        <v>7</v>
      </c>
      <c r="L364" s="50">
        <v>7</v>
      </c>
      <c r="M364" s="68"/>
      <c r="N364" s="68"/>
      <c r="O364" s="69"/>
      <c r="P364" s="66">
        <f t="shared" si="5"/>
        <v>0</v>
      </c>
      <c r="Q364" s="71" t="s">
        <v>1503</v>
      </c>
      <c r="R364" s="29"/>
      <c r="S364" s="29"/>
      <c r="T364" s="29"/>
      <c r="U364" s="29"/>
      <c r="V364" s="29"/>
      <c r="W364" s="29"/>
      <c r="X364" s="29"/>
      <c r="Y364" s="29"/>
      <c r="Z364" s="29"/>
      <c r="AA364" s="29"/>
      <c r="AB364" s="29"/>
      <c r="AC364" s="29"/>
      <c r="AD364" s="29"/>
      <c r="AE364" s="29"/>
      <c r="AF364" s="29"/>
      <c r="AG364" s="29"/>
      <c r="AH364" s="29"/>
      <c r="AI364" s="29"/>
      <c r="AJ364" s="29"/>
      <c r="AK364" s="29"/>
    </row>
    <row r="365" spans="1:37" s="30" customFormat="1" ht="69" customHeight="1" x14ac:dyDescent="0.25">
      <c r="A365" s="28" t="s">
        <v>1497</v>
      </c>
      <c r="B365" s="28" t="s">
        <v>1498</v>
      </c>
      <c r="C365" s="27" t="s">
        <v>7</v>
      </c>
      <c r="D365" s="50" t="s">
        <v>1492</v>
      </c>
      <c r="E365" s="50" t="s">
        <v>1517</v>
      </c>
      <c r="F365" s="50" t="s">
        <v>91</v>
      </c>
      <c r="G365" s="50" t="s">
        <v>1494</v>
      </c>
      <c r="H365" s="50"/>
      <c r="I365" s="50" t="s">
        <v>1516</v>
      </c>
      <c r="J365" s="50">
        <v>123</v>
      </c>
      <c r="K365" s="50">
        <v>123</v>
      </c>
      <c r="L365" s="50">
        <v>123</v>
      </c>
      <c r="M365" s="68"/>
      <c r="N365" s="68"/>
      <c r="O365" s="69"/>
      <c r="P365" s="66">
        <f t="shared" si="5"/>
        <v>0</v>
      </c>
      <c r="Q365" s="71" t="s">
        <v>1503</v>
      </c>
      <c r="R365" s="29"/>
      <c r="S365" s="29"/>
      <c r="T365" s="29"/>
      <c r="U365" s="29"/>
      <c r="V365" s="29"/>
      <c r="W365" s="29"/>
      <c r="X365" s="29"/>
      <c r="Y365" s="29"/>
      <c r="Z365" s="29"/>
      <c r="AA365" s="29"/>
      <c r="AB365" s="29"/>
      <c r="AC365" s="29"/>
      <c r="AD365" s="29"/>
      <c r="AE365" s="29"/>
      <c r="AF365" s="29"/>
      <c r="AG365" s="29"/>
      <c r="AH365" s="29"/>
      <c r="AI365" s="29"/>
      <c r="AJ365" s="29"/>
      <c r="AK365" s="29"/>
    </row>
    <row r="366" spans="1:37" s="30" customFormat="1" ht="69" customHeight="1" x14ac:dyDescent="0.25">
      <c r="A366" s="28" t="s">
        <v>1497</v>
      </c>
      <c r="B366" s="28" t="s">
        <v>1498</v>
      </c>
      <c r="C366" s="27" t="s">
        <v>7</v>
      </c>
      <c r="D366" s="50" t="s">
        <v>1492</v>
      </c>
      <c r="E366" s="50" t="s">
        <v>1518</v>
      </c>
      <c r="F366" s="50" t="s">
        <v>91</v>
      </c>
      <c r="G366" s="50" t="s">
        <v>1494</v>
      </c>
      <c r="H366" s="50"/>
      <c r="I366" s="50" t="s">
        <v>1509</v>
      </c>
      <c r="J366" s="50">
        <v>123</v>
      </c>
      <c r="K366" s="50">
        <v>123</v>
      </c>
      <c r="L366" s="50">
        <v>123</v>
      </c>
      <c r="M366" s="68"/>
      <c r="N366" s="68"/>
      <c r="O366" s="69"/>
      <c r="P366" s="66">
        <f t="shared" si="5"/>
        <v>0</v>
      </c>
      <c r="Q366" s="71" t="s">
        <v>1503</v>
      </c>
      <c r="R366" s="29"/>
      <c r="S366" s="29"/>
      <c r="T366" s="29"/>
      <c r="U366" s="29"/>
      <c r="V366" s="29"/>
      <c r="W366" s="29"/>
      <c r="X366" s="29"/>
      <c r="Y366" s="29"/>
      <c r="Z366" s="29"/>
      <c r="AA366" s="29"/>
      <c r="AB366" s="29"/>
      <c r="AC366" s="29"/>
      <c r="AD366" s="29"/>
      <c r="AE366" s="29"/>
      <c r="AF366" s="29"/>
      <c r="AG366" s="29"/>
      <c r="AH366" s="29"/>
      <c r="AI366" s="29"/>
      <c r="AJ366" s="29"/>
      <c r="AK366" s="29"/>
    </row>
    <row r="367" spans="1:37" s="30" customFormat="1" ht="69" customHeight="1" x14ac:dyDescent="0.25">
      <c r="A367" s="28" t="s">
        <v>1497</v>
      </c>
      <c r="B367" s="28" t="s">
        <v>1498</v>
      </c>
      <c r="C367" s="27" t="s">
        <v>7</v>
      </c>
      <c r="D367" s="50" t="s">
        <v>1492</v>
      </c>
      <c r="E367" s="50" t="s">
        <v>1519</v>
      </c>
      <c r="F367" s="50" t="s">
        <v>91</v>
      </c>
      <c r="G367" s="50" t="s">
        <v>1494</v>
      </c>
      <c r="H367" s="50"/>
      <c r="I367" s="50" t="s">
        <v>1520</v>
      </c>
      <c r="J367" s="50">
        <v>229</v>
      </c>
      <c r="K367" s="50">
        <v>229</v>
      </c>
      <c r="L367" s="50">
        <v>229</v>
      </c>
      <c r="M367" s="68"/>
      <c r="N367" s="68"/>
      <c r="O367" s="69"/>
      <c r="P367" s="66">
        <f t="shared" si="5"/>
        <v>0</v>
      </c>
      <c r="Q367" s="71" t="s">
        <v>1503</v>
      </c>
      <c r="R367" s="29"/>
      <c r="S367" s="29"/>
      <c r="T367" s="29"/>
      <c r="U367" s="29"/>
      <c r="V367" s="29"/>
      <c r="W367" s="29"/>
      <c r="X367" s="29"/>
      <c r="Y367" s="29"/>
      <c r="Z367" s="29"/>
      <c r="AA367" s="29"/>
      <c r="AB367" s="29"/>
      <c r="AC367" s="29"/>
      <c r="AD367" s="29"/>
      <c r="AE367" s="29"/>
      <c r="AF367" s="29"/>
      <c r="AG367" s="29"/>
      <c r="AH367" s="29"/>
      <c r="AI367" s="29"/>
      <c r="AJ367" s="29"/>
      <c r="AK367" s="29"/>
    </row>
    <row r="368" spans="1:37" s="30" customFormat="1" ht="69" customHeight="1" x14ac:dyDescent="0.25">
      <c r="A368" s="28" t="s">
        <v>1610</v>
      </c>
      <c r="B368" s="28" t="s">
        <v>1611</v>
      </c>
      <c r="C368" s="27" t="s">
        <v>7</v>
      </c>
      <c r="D368" s="50" t="s">
        <v>1605</v>
      </c>
      <c r="E368" s="50" t="s">
        <v>1606</v>
      </c>
      <c r="F368" s="50" t="s">
        <v>91</v>
      </c>
      <c r="G368" s="50" t="s">
        <v>1607</v>
      </c>
      <c r="H368" s="50"/>
      <c r="I368" s="50" t="s">
        <v>1608</v>
      </c>
      <c r="J368" s="50">
        <v>3</v>
      </c>
      <c r="K368" s="50">
        <v>3</v>
      </c>
      <c r="L368" s="50">
        <v>3</v>
      </c>
      <c r="M368" s="68">
        <v>11000</v>
      </c>
      <c r="N368" s="68">
        <v>7372.36</v>
      </c>
      <c r="O368" s="69">
        <v>11000</v>
      </c>
      <c r="P368" s="66">
        <f t="shared" si="5"/>
        <v>0</v>
      </c>
      <c r="Q368" s="71" t="s">
        <v>1609</v>
      </c>
      <c r="R368" s="29"/>
      <c r="S368" s="29"/>
      <c r="T368" s="29"/>
      <c r="U368" s="29"/>
      <c r="V368" s="29"/>
      <c r="W368" s="29"/>
      <c r="X368" s="29"/>
      <c r="Y368" s="29"/>
      <c r="Z368" s="29"/>
      <c r="AA368" s="29"/>
      <c r="AB368" s="29"/>
      <c r="AC368" s="29"/>
      <c r="AD368" s="29"/>
      <c r="AE368" s="29"/>
      <c r="AF368" s="29"/>
      <c r="AG368" s="29"/>
      <c r="AH368" s="29"/>
      <c r="AI368" s="29"/>
      <c r="AJ368" s="29"/>
      <c r="AK368" s="29"/>
    </row>
    <row r="369" spans="1:37" s="30" customFormat="1" ht="69" customHeight="1" x14ac:dyDescent="0.25">
      <c r="A369" s="28" t="s">
        <v>741</v>
      </c>
      <c r="B369" s="28" t="s">
        <v>737</v>
      </c>
      <c r="C369" s="27" t="s">
        <v>7</v>
      </c>
      <c r="D369" s="50" t="s">
        <v>736</v>
      </c>
      <c r="E369" s="50" t="s">
        <v>737</v>
      </c>
      <c r="F369" s="50" t="s">
        <v>91</v>
      </c>
      <c r="G369" s="50" t="s">
        <v>738</v>
      </c>
      <c r="H369" s="50"/>
      <c r="I369" s="50" t="s">
        <v>739</v>
      </c>
      <c r="J369" s="50"/>
      <c r="K369" s="50"/>
      <c r="L369" s="50"/>
      <c r="M369" s="68">
        <v>70000</v>
      </c>
      <c r="N369" s="68">
        <v>81215.67</v>
      </c>
      <c r="O369" s="69">
        <v>70000</v>
      </c>
      <c r="P369" s="66">
        <f t="shared" si="5"/>
        <v>0</v>
      </c>
      <c r="Q369" s="71" t="s">
        <v>740</v>
      </c>
      <c r="R369" s="29"/>
      <c r="S369" s="29"/>
      <c r="T369" s="29"/>
      <c r="U369" s="29"/>
      <c r="V369" s="29"/>
      <c r="W369" s="29"/>
      <c r="X369" s="29"/>
      <c r="Y369" s="29"/>
      <c r="Z369" s="29"/>
      <c r="AA369" s="29"/>
      <c r="AB369" s="29"/>
      <c r="AC369" s="29"/>
      <c r="AD369" s="29"/>
      <c r="AE369" s="29"/>
      <c r="AF369" s="29"/>
      <c r="AG369" s="29"/>
      <c r="AH369" s="29"/>
      <c r="AI369" s="29"/>
      <c r="AJ369" s="29"/>
      <c r="AK369" s="29"/>
    </row>
    <row r="370" spans="1:37" s="30" customFormat="1" ht="69" customHeight="1" x14ac:dyDescent="0.25">
      <c r="A370" s="28" t="s">
        <v>1700</v>
      </c>
      <c r="B370" s="28" t="s">
        <v>1701</v>
      </c>
      <c r="C370" s="27" t="s">
        <v>106</v>
      </c>
      <c r="D370" s="50" t="s">
        <v>1695</v>
      </c>
      <c r="E370" s="50" t="s">
        <v>1696</v>
      </c>
      <c r="F370" s="50"/>
      <c r="G370" s="50" t="s">
        <v>1697</v>
      </c>
      <c r="H370" s="50"/>
      <c r="I370" s="50" t="s">
        <v>1699</v>
      </c>
      <c r="J370" s="50">
        <v>1</v>
      </c>
      <c r="K370" s="50"/>
      <c r="L370" s="50">
        <v>1</v>
      </c>
      <c r="M370" s="66">
        <v>6000</v>
      </c>
      <c r="N370" s="66">
        <v>6000</v>
      </c>
      <c r="O370" s="67">
        <v>6000</v>
      </c>
      <c r="P370" s="66">
        <f t="shared" si="5"/>
        <v>0</v>
      </c>
      <c r="Q370" s="71"/>
      <c r="R370" s="29"/>
      <c r="S370" s="29"/>
      <c r="T370" s="29"/>
      <c r="U370" s="29"/>
      <c r="V370" s="29"/>
      <c r="W370" s="29"/>
      <c r="X370" s="29"/>
      <c r="Y370" s="29"/>
      <c r="Z370" s="29"/>
      <c r="AA370" s="29"/>
      <c r="AB370" s="29"/>
      <c r="AC370" s="29"/>
      <c r="AD370" s="29"/>
      <c r="AE370" s="29"/>
      <c r="AF370" s="29"/>
      <c r="AG370" s="29"/>
      <c r="AH370" s="29"/>
      <c r="AI370" s="29"/>
      <c r="AJ370" s="29"/>
      <c r="AK370" s="29"/>
    </row>
    <row r="371" spans="1:37" s="30" customFormat="1" ht="69" customHeight="1" x14ac:dyDescent="0.25">
      <c r="A371" s="28" t="s">
        <v>1712</v>
      </c>
      <c r="B371" s="28" t="s">
        <v>1713</v>
      </c>
      <c r="C371" s="27" t="s">
        <v>106</v>
      </c>
      <c r="D371" s="50" t="s">
        <v>108</v>
      </c>
      <c r="E371" s="50" t="s">
        <v>109</v>
      </c>
      <c r="F371" s="50" t="s">
        <v>91</v>
      </c>
      <c r="G371" s="50" t="s">
        <v>110</v>
      </c>
      <c r="H371" s="50" t="s">
        <v>111</v>
      </c>
      <c r="I371" s="50" t="s">
        <v>114</v>
      </c>
      <c r="J371" s="50">
        <v>30</v>
      </c>
      <c r="K371" s="50" t="s">
        <v>115</v>
      </c>
      <c r="L371" s="50">
        <v>30</v>
      </c>
      <c r="M371" s="66">
        <v>17000</v>
      </c>
      <c r="N371" s="66">
        <v>17000</v>
      </c>
      <c r="O371" s="67">
        <v>17000</v>
      </c>
      <c r="P371" s="66">
        <f t="shared" si="5"/>
        <v>0</v>
      </c>
      <c r="Q371" s="71" t="s">
        <v>116</v>
      </c>
      <c r="R371" s="29"/>
      <c r="S371" s="29"/>
      <c r="T371" s="29"/>
      <c r="U371" s="29"/>
      <c r="V371" s="29"/>
      <c r="W371" s="29"/>
      <c r="X371" s="29"/>
      <c r="Y371" s="29"/>
      <c r="Z371" s="29"/>
      <c r="AA371" s="29"/>
      <c r="AB371" s="29"/>
      <c r="AC371" s="29"/>
      <c r="AD371" s="29"/>
      <c r="AE371" s="29"/>
      <c r="AF371" s="29"/>
      <c r="AG371" s="29"/>
      <c r="AH371" s="29"/>
      <c r="AI371" s="29"/>
      <c r="AJ371" s="29"/>
      <c r="AK371" s="29"/>
    </row>
    <row r="372" spans="1:37" s="30" customFormat="1" ht="69" customHeight="1" x14ac:dyDescent="0.25">
      <c r="A372" s="28" t="s">
        <v>1691</v>
      </c>
      <c r="B372" s="28" t="s">
        <v>1692</v>
      </c>
      <c r="C372" s="27" t="s">
        <v>106</v>
      </c>
      <c r="D372" s="50" t="s">
        <v>1688</v>
      </c>
      <c r="E372" s="50" t="s">
        <v>1689</v>
      </c>
      <c r="F372" s="50"/>
      <c r="G372" s="50" t="s">
        <v>1690</v>
      </c>
      <c r="H372" s="50"/>
      <c r="I372" s="50"/>
      <c r="J372" s="50"/>
      <c r="K372" s="50"/>
      <c r="L372" s="50"/>
      <c r="M372" s="66">
        <v>13750</v>
      </c>
      <c r="N372" s="66">
        <v>7733.92</v>
      </c>
      <c r="O372" s="67">
        <v>13750</v>
      </c>
      <c r="P372" s="66">
        <f t="shared" si="5"/>
        <v>0</v>
      </c>
      <c r="Q372" s="71"/>
      <c r="R372" s="29"/>
      <c r="S372" s="29"/>
      <c r="T372" s="29"/>
      <c r="U372" s="29"/>
      <c r="V372" s="29"/>
      <c r="W372" s="29"/>
      <c r="X372" s="29"/>
      <c r="Y372" s="29"/>
      <c r="Z372" s="29"/>
      <c r="AA372" s="29"/>
      <c r="AB372" s="29"/>
      <c r="AC372" s="29"/>
      <c r="AD372" s="29"/>
      <c r="AE372" s="29"/>
      <c r="AF372" s="29"/>
      <c r="AG372" s="29"/>
      <c r="AH372" s="29"/>
      <c r="AI372" s="29"/>
      <c r="AJ372" s="29"/>
      <c r="AK372" s="29"/>
    </row>
    <row r="373" spans="1:37" s="30" customFormat="1" ht="69" customHeight="1" x14ac:dyDescent="0.25">
      <c r="A373" s="28" t="s">
        <v>1691</v>
      </c>
      <c r="B373" s="28" t="s">
        <v>1692</v>
      </c>
      <c r="C373" s="27" t="s">
        <v>106</v>
      </c>
      <c r="D373" s="50" t="s">
        <v>1688</v>
      </c>
      <c r="E373" s="50" t="s">
        <v>1693</v>
      </c>
      <c r="F373" s="50"/>
      <c r="G373" s="50" t="s">
        <v>1690</v>
      </c>
      <c r="H373" s="50"/>
      <c r="I373" s="50"/>
      <c r="J373" s="50"/>
      <c r="K373" s="50"/>
      <c r="L373" s="50"/>
      <c r="M373" s="66"/>
      <c r="N373" s="66"/>
      <c r="O373" s="67"/>
      <c r="P373" s="66">
        <f t="shared" si="5"/>
        <v>0</v>
      </c>
      <c r="Q373" s="71"/>
      <c r="R373" s="29"/>
      <c r="S373" s="29"/>
      <c r="T373" s="29"/>
      <c r="U373" s="29"/>
      <c r="V373" s="29"/>
      <c r="W373" s="29"/>
      <c r="X373" s="29"/>
      <c r="Y373" s="29"/>
      <c r="Z373" s="29"/>
      <c r="AA373" s="29"/>
      <c r="AB373" s="29"/>
      <c r="AC373" s="29"/>
      <c r="AD373" s="29"/>
      <c r="AE373" s="29"/>
      <c r="AF373" s="29"/>
      <c r="AG373" s="29"/>
      <c r="AH373" s="29"/>
      <c r="AI373" s="29"/>
      <c r="AJ373" s="29"/>
      <c r="AK373" s="29"/>
    </row>
    <row r="374" spans="1:37" s="30" customFormat="1" ht="69" customHeight="1" x14ac:dyDescent="0.25">
      <c r="A374" s="28" t="s">
        <v>1691</v>
      </c>
      <c r="B374" s="28" t="s">
        <v>1692</v>
      </c>
      <c r="C374" s="27" t="s">
        <v>106</v>
      </c>
      <c r="D374" s="50" t="s">
        <v>1688</v>
      </c>
      <c r="E374" s="50" t="s">
        <v>1694</v>
      </c>
      <c r="F374" s="50"/>
      <c r="G374" s="50" t="s">
        <v>1690</v>
      </c>
      <c r="H374" s="50"/>
      <c r="I374" s="50"/>
      <c r="J374" s="50"/>
      <c r="K374" s="50"/>
      <c r="L374" s="50"/>
      <c r="M374" s="66"/>
      <c r="N374" s="66"/>
      <c r="O374" s="67"/>
      <c r="P374" s="66">
        <f t="shared" si="5"/>
        <v>0</v>
      </c>
      <c r="Q374" s="71"/>
      <c r="R374" s="29"/>
      <c r="S374" s="29"/>
      <c r="T374" s="29"/>
      <c r="U374" s="29"/>
      <c r="V374" s="29"/>
      <c r="W374" s="29"/>
      <c r="X374" s="29"/>
      <c r="Y374" s="29"/>
      <c r="Z374" s="29"/>
      <c r="AA374" s="29"/>
      <c r="AB374" s="29"/>
      <c r="AC374" s="29"/>
      <c r="AD374" s="29"/>
      <c r="AE374" s="29"/>
      <c r="AF374" s="29"/>
      <c r="AG374" s="29"/>
      <c r="AH374" s="29"/>
      <c r="AI374" s="29"/>
      <c r="AJ374" s="29"/>
      <c r="AK374" s="29"/>
    </row>
    <row r="375" spans="1:37" s="30" customFormat="1" ht="69" customHeight="1" x14ac:dyDescent="0.25">
      <c r="A375" s="28" t="s">
        <v>1706</v>
      </c>
      <c r="B375" s="28" t="s">
        <v>1702</v>
      </c>
      <c r="C375" s="27" t="s">
        <v>106</v>
      </c>
      <c r="D375" s="50" t="s">
        <v>1702</v>
      </c>
      <c r="E375" s="50" t="s">
        <v>1703</v>
      </c>
      <c r="F375" s="50" t="s">
        <v>91</v>
      </c>
      <c r="G375" s="50" t="s">
        <v>1704</v>
      </c>
      <c r="H375" s="50"/>
      <c r="I375" s="50" t="s">
        <v>1705</v>
      </c>
      <c r="J375" s="50"/>
      <c r="K375" s="50"/>
      <c r="L375" s="50"/>
      <c r="M375" s="66">
        <v>3000</v>
      </c>
      <c r="N375" s="66">
        <v>0</v>
      </c>
      <c r="O375" s="67">
        <v>3000</v>
      </c>
      <c r="P375" s="66">
        <f t="shared" si="5"/>
        <v>0</v>
      </c>
      <c r="Q375" s="71"/>
      <c r="R375" s="29"/>
      <c r="S375" s="29"/>
      <c r="T375" s="29"/>
      <c r="U375" s="29"/>
      <c r="V375" s="29"/>
      <c r="W375" s="29"/>
      <c r="X375" s="29"/>
      <c r="Y375" s="29"/>
      <c r="Z375" s="29"/>
      <c r="AA375" s="29"/>
      <c r="AB375" s="29"/>
      <c r="AC375" s="29"/>
      <c r="AD375" s="29"/>
      <c r="AE375" s="29"/>
      <c r="AF375" s="29"/>
      <c r="AG375" s="29"/>
      <c r="AH375" s="29"/>
      <c r="AI375" s="29"/>
      <c r="AJ375" s="29"/>
      <c r="AK375" s="29"/>
    </row>
    <row r="376" spans="1:37" s="30" customFormat="1" ht="69" customHeight="1" x14ac:dyDescent="0.25">
      <c r="A376" s="28" t="s">
        <v>1719</v>
      </c>
      <c r="B376" s="28" t="s">
        <v>1720</v>
      </c>
      <c r="C376" s="27" t="s">
        <v>1714</v>
      </c>
      <c r="D376" s="50" t="s">
        <v>1715</v>
      </c>
      <c r="E376" s="50" t="s">
        <v>1716</v>
      </c>
      <c r="F376" s="50"/>
      <c r="G376" s="50" t="s">
        <v>1717</v>
      </c>
      <c r="H376" s="50"/>
      <c r="I376" s="50"/>
      <c r="J376" s="50"/>
      <c r="K376" s="50"/>
      <c r="L376" s="50"/>
      <c r="M376" s="66">
        <v>9500</v>
      </c>
      <c r="N376" s="66">
        <v>3558</v>
      </c>
      <c r="O376" s="67">
        <v>9500</v>
      </c>
      <c r="P376" s="66">
        <f t="shared" si="5"/>
        <v>0</v>
      </c>
      <c r="Q376" s="71"/>
      <c r="R376" s="29"/>
      <c r="S376" s="29"/>
      <c r="T376" s="29"/>
      <c r="U376" s="29"/>
      <c r="V376" s="29"/>
      <c r="W376" s="29"/>
      <c r="X376" s="29"/>
      <c r="Y376" s="29"/>
      <c r="Z376" s="29"/>
      <c r="AA376" s="29"/>
      <c r="AB376" s="29"/>
      <c r="AC376" s="29"/>
      <c r="AD376" s="29"/>
      <c r="AE376" s="29"/>
      <c r="AF376" s="29"/>
      <c r="AG376" s="29"/>
      <c r="AH376" s="29"/>
      <c r="AI376" s="29"/>
      <c r="AJ376" s="29"/>
      <c r="AK376" s="29"/>
    </row>
    <row r="377" spans="1:37" s="30" customFormat="1" ht="69" customHeight="1" x14ac:dyDescent="0.25">
      <c r="A377" s="28" t="s">
        <v>1719</v>
      </c>
      <c r="B377" s="28" t="s">
        <v>1720</v>
      </c>
      <c r="C377" s="27" t="s">
        <v>1714</v>
      </c>
      <c r="D377" s="50"/>
      <c r="E377" s="50" t="s">
        <v>3112</v>
      </c>
      <c r="F377" s="50"/>
      <c r="G377" s="50"/>
      <c r="H377" s="50"/>
      <c r="I377" s="50"/>
      <c r="J377" s="50"/>
      <c r="K377" s="50"/>
      <c r="L377" s="50"/>
      <c r="M377" s="66"/>
      <c r="N377" s="66"/>
      <c r="O377" s="67"/>
      <c r="P377" s="66">
        <f t="shared" si="5"/>
        <v>0</v>
      </c>
      <c r="Q377" s="71"/>
      <c r="R377" s="29"/>
      <c r="S377" s="29"/>
      <c r="T377" s="29"/>
      <c r="U377" s="29"/>
      <c r="V377" s="29"/>
      <c r="W377" s="29"/>
      <c r="X377" s="29"/>
      <c r="Y377" s="29"/>
      <c r="Z377" s="29"/>
      <c r="AA377" s="29"/>
      <c r="AB377" s="29"/>
      <c r="AC377" s="29"/>
      <c r="AD377" s="29"/>
      <c r="AE377" s="29"/>
      <c r="AF377" s="29"/>
      <c r="AG377" s="29"/>
      <c r="AH377" s="29"/>
      <c r="AI377" s="29"/>
      <c r="AJ377" s="29"/>
      <c r="AK377" s="29"/>
    </row>
    <row r="378" spans="1:37" s="30" customFormat="1" ht="69" customHeight="1" x14ac:dyDescent="0.25">
      <c r="A378" s="28" t="s">
        <v>1719</v>
      </c>
      <c r="B378" s="28" t="s">
        <v>1720</v>
      </c>
      <c r="C378" s="27" t="s">
        <v>1714</v>
      </c>
      <c r="D378" s="50"/>
      <c r="E378" s="50" t="s">
        <v>3113</v>
      </c>
      <c r="F378" s="50"/>
      <c r="G378" s="50"/>
      <c r="H378" s="50"/>
      <c r="I378" s="50"/>
      <c r="J378" s="50"/>
      <c r="K378" s="50"/>
      <c r="L378" s="50"/>
      <c r="M378" s="66"/>
      <c r="N378" s="66"/>
      <c r="O378" s="67"/>
      <c r="P378" s="66">
        <f t="shared" si="5"/>
        <v>0</v>
      </c>
      <c r="Q378" s="71"/>
      <c r="R378" s="29"/>
      <c r="S378" s="29"/>
      <c r="T378" s="29"/>
      <c r="U378" s="29"/>
      <c r="V378" s="29"/>
      <c r="W378" s="29"/>
      <c r="X378" s="29"/>
      <c r="Y378" s="29"/>
      <c r="Z378" s="29"/>
      <c r="AA378" s="29"/>
      <c r="AB378" s="29"/>
      <c r="AC378" s="29"/>
      <c r="AD378" s="29"/>
      <c r="AE378" s="29"/>
      <c r="AF378" s="29"/>
      <c r="AG378" s="29"/>
      <c r="AH378" s="29"/>
      <c r="AI378" s="29"/>
      <c r="AJ378" s="29"/>
      <c r="AK378" s="29"/>
    </row>
    <row r="379" spans="1:37" s="30" customFormat="1" ht="69" customHeight="1" x14ac:dyDescent="0.25">
      <c r="A379" s="28" t="s">
        <v>1727</v>
      </c>
      <c r="B379" s="28" t="s">
        <v>1728</v>
      </c>
      <c r="C379" s="27" t="s">
        <v>1721</v>
      </c>
      <c r="D379" s="50" t="s">
        <v>1722</v>
      </c>
      <c r="E379" s="50" t="s">
        <v>1723</v>
      </c>
      <c r="F379" s="50"/>
      <c r="G379" s="50" t="s">
        <v>1724</v>
      </c>
      <c r="H379" s="50"/>
      <c r="I379" s="50" t="s">
        <v>1725</v>
      </c>
      <c r="J379" s="50">
        <v>9</v>
      </c>
      <c r="K379" s="50">
        <v>7</v>
      </c>
      <c r="L379" s="50">
        <v>7</v>
      </c>
      <c r="M379" s="68">
        <v>20900</v>
      </c>
      <c r="N379" s="68">
        <v>6000</v>
      </c>
      <c r="O379" s="69">
        <v>47900</v>
      </c>
      <c r="P379" s="66">
        <f t="shared" si="5"/>
        <v>-27000</v>
      </c>
      <c r="Q379" s="71" t="s">
        <v>1726</v>
      </c>
      <c r="R379" s="29"/>
      <c r="S379" s="29"/>
      <c r="T379" s="29"/>
      <c r="U379" s="29"/>
      <c r="V379" s="29"/>
      <c r="W379" s="29"/>
      <c r="X379" s="29"/>
      <c r="Y379" s="29"/>
      <c r="Z379" s="29"/>
      <c r="AA379" s="29"/>
      <c r="AB379" s="29"/>
      <c r="AC379" s="29"/>
      <c r="AD379" s="29"/>
      <c r="AE379" s="29"/>
      <c r="AF379" s="29"/>
      <c r="AG379" s="29"/>
      <c r="AH379" s="29"/>
      <c r="AI379" s="29"/>
      <c r="AJ379" s="29"/>
      <c r="AK379" s="29"/>
    </row>
    <row r="380" spans="1:37" s="30" customFormat="1" ht="69" customHeight="1" x14ac:dyDescent="0.25">
      <c r="A380" s="28" t="s">
        <v>1727</v>
      </c>
      <c r="B380" s="28" t="s">
        <v>1728</v>
      </c>
      <c r="C380" s="27" t="s">
        <v>1721</v>
      </c>
      <c r="D380" s="50" t="s">
        <v>1729</v>
      </c>
      <c r="E380" s="50" t="s">
        <v>1730</v>
      </c>
      <c r="F380" s="50"/>
      <c r="G380" s="50" t="s">
        <v>1724</v>
      </c>
      <c r="H380" s="50"/>
      <c r="I380" s="50" t="s">
        <v>1731</v>
      </c>
      <c r="J380" s="50">
        <v>0</v>
      </c>
      <c r="K380" s="50">
        <v>0</v>
      </c>
      <c r="L380" s="50">
        <v>6</v>
      </c>
      <c r="M380" s="68">
        <v>0</v>
      </c>
      <c r="N380" s="68">
        <v>0</v>
      </c>
      <c r="O380" s="69">
        <v>40000</v>
      </c>
      <c r="P380" s="66">
        <f t="shared" si="5"/>
        <v>-40000</v>
      </c>
      <c r="Q380" s="71" t="s">
        <v>1732</v>
      </c>
      <c r="R380" s="29"/>
      <c r="S380" s="29"/>
      <c r="T380" s="29"/>
      <c r="U380" s="29"/>
      <c r="V380" s="29"/>
      <c r="W380" s="29"/>
      <c r="X380" s="29"/>
      <c r="Y380" s="29"/>
      <c r="Z380" s="29"/>
      <c r="AA380" s="29"/>
      <c r="AB380" s="29"/>
      <c r="AC380" s="29"/>
      <c r="AD380" s="29"/>
      <c r="AE380" s="29"/>
      <c r="AF380" s="29"/>
      <c r="AG380" s="29"/>
      <c r="AH380" s="29"/>
      <c r="AI380" s="29"/>
      <c r="AJ380" s="29"/>
      <c r="AK380" s="29"/>
    </row>
    <row r="381" spans="1:37" s="30" customFormat="1" ht="69" customHeight="1" x14ac:dyDescent="0.25">
      <c r="A381" s="28" t="s">
        <v>1727</v>
      </c>
      <c r="B381" s="28" t="s">
        <v>1728</v>
      </c>
      <c r="C381" s="27" t="s">
        <v>1721</v>
      </c>
      <c r="D381" s="50"/>
      <c r="E381" s="50" t="s">
        <v>3114</v>
      </c>
      <c r="F381" s="50"/>
      <c r="G381" s="50"/>
      <c r="H381" s="50"/>
      <c r="I381" s="50" t="s">
        <v>1725</v>
      </c>
      <c r="J381" s="50">
        <v>0</v>
      </c>
      <c r="K381" s="50">
        <v>0</v>
      </c>
      <c r="L381" s="50">
        <v>5</v>
      </c>
      <c r="M381" s="68">
        <v>11000</v>
      </c>
      <c r="N381" s="68">
        <v>0</v>
      </c>
      <c r="O381" s="69">
        <v>0</v>
      </c>
      <c r="P381" s="66">
        <f t="shared" si="5"/>
        <v>11000</v>
      </c>
      <c r="Q381" s="71" t="s">
        <v>3115</v>
      </c>
      <c r="R381" s="29"/>
      <c r="S381" s="29"/>
      <c r="T381" s="29"/>
      <c r="U381" s="29"/>
      <c r="V381" s="29"/>
      <c r="W381" s="29"/>
      <c r="X381" s="29"/>
      <c r="Y381" s="29"/>
      <c r="Z381" s="29"/>
      <c r="AA381" s="29"/>
      <c r="AB381" s="29"/>
      <c r="AC381" s="29"/>
      <c r="AD381" s="29"/>
      <c r="AE381" s="29"/>
      <c r="AF381" s="29"/>
      <c r="AG381" s="29"/>
      <c r="AH381" s="29"/>
      <c r="AI381" s="29"/>
      <c r="AJ381" s="29"/>
      <c r="AK381" s="29"/>
    </row>
    <row r="382" spans="1:37" s="30" customFormat="1" ht="69" customHeight="1" x14ac:dyDescent="0.25">
      <c r="A382" s="28" t="s">
        <v>1727</v>
      </c>
      <c r="B382" s="28" t="s">
        <v>1728</v>
      </c>
      <c r="C382" s="27" t="s">
        <v>1721</v>
      </c>
      <c r="D382" s="50"/>
      <c r="E382" s="50" t="s">
        <v>3116</v>
      </c>
      <c r="F382" s="50"/>
      <c r="G382" s="50"/>
      <c r="H382" s="50"/>
      <c r="I382" s="50" t="s">
        <v>1725</v>
      </c>
      <c r="J382" s="50">
        <v>0</v>
      </c>
      <c r="K382" s="50">
        <v>0</v>
      </c>
      <c r="L382" s="50">
        <v>1</v>
      </c>
      <c r="M382" s="68">
        <v>5000</v>
      </c>
      <c r="N382" s="68">
        <v>0</v>
      </c>
      <c r="O382" s="69">
        <v>10000</v>
      </c>
      <c r="P382" s="66">
        <f t="shared" si="5"/>
        <v>-5000</v>
      </c>
      <c r="Q382" s="71" t="s">
        <v>1732</v>
      </c>
      <c r="R382" s="29"/>
      <c r="S382" s="29"/>
      <c r="T382" s="29"/>
      <c r="U382" s="29"/>
      <c r="V382" s="29"/>
      <c r="W382" s="29"/>
      <c r="X382" s="29"/>
      <c r="Y382" s="29"/>
      <c r="Z382" s="29"/>
      <c r="AA382" s="29"/>
      <c r="AB382" s="29"/>
      <c r="AC382" s="29"/>
      <c r="AD382" s="29"/>
      <c r="AE382" s="29"/>
      <c r="AF382" s="29"/>
      <c r="AG382" s="29"/>
      <c r="AH382" s="29"/>
      <c r="AI382" s="29"/>
      <c r="AJ382" s="29"/>
      <c r="AK382" s="29"/>
    </row>
    <row r="383" spans="1:37" s="30" customFormat="1" ht="69" customHeight="1" x14ac:dyDescent="0.25">
      <c r="A383" s="28" t="s">
        <v>1727</v>
      </c>
      <c r="B383" s="28" t="s">
        <v>1728</v>
      </c>
      <c r="C383" s="27" t="s">
        <v>1721</v>
      </c>
      <c r="D383" s="50"/>
      <c r="E383" s="50" t="s">
        <v>3117</v>
      </c>
      <c r="F383" s="50"/>
      <c r="G383" s="50"/>
      <c r="H383" s="50"/>
      <c r="I383" s="50" t="s">
        <v>3118</v>
      </c>
      <c r="J383" s="50">
        <v>8</v>
      </c>
      <c r="K383" s="50">
        <v>6</v>
      </c>
      <c r="L383" s="50">
        <v>8</v>
      </c>
      <c r="M383" s="68">
        <v>19500</v>
      </c>
      <c r="N383" s="68">
        <v>17811</v>
      </c>
      <c r="O383" s="69">
        <v>19500</v>
      </c>
      <c r="P383" s="66">
        <f t="shared" si="5"/>
        <v>0</v>
      </c>
      <c r="Q383" s="71" t="s">
        <v>3119</v>
      </c>
      <c r="R383" s="29"/>
      <c r="S383" s="29"/>
      <c r="T383" s="29"/>
      <c r="U383" s="29"/>
      <c r="V383" s="29"/>
      <c r="W383" s="29"/>
      <c r="X383" s="29"/>
      <c r="Y383" s="29"/>
      <c r="Z383" s="29"/>
      <c r="AA383" s="29"/>
      <c r="AB383" s="29"/>
      <c r="AC383" s="29"/>
      <c r="AD383" s="29"/>
      <c r="AE383" s="29"/>
      <c r="AF383" s="29"/>
      <c r="AG383" s="29"/>
      <c r="AH383" s="29"/>
      <c r="AI383" s="29"/>
      <c r="AJ383" s="29"/>
      <c r="AK383" s="29"/>
    </row>
    <row r="384" spans="1:37" s="30" customFormat="1" ht="69" customHeight="1" x14ac:dyDescent="0.25">
      <c r="A384" s="28" t="s">
        <v>1727</v>
      </c>
      <c r="B384" s="28" t="s">
        <v>1728</v>
      </c>
      <c r="C384" s="27" t="s">
        <v>1721</v>
      </c>
      <c r="D384" s="50"/>
      <c r="E384" s="50" t="s">
        <v>3120</v>
      </c>
      <c r="F384" s="50"/>
      <c r="G384" s="50"/>
      <c r="H384" s="50"/>
      <c r="I384" s="50" t="s">
        <v>3121</v>
      </c>
      <c r="J384" s="50">
        <v>4</v>
      </c>
      <c r="K384" s="50">
        <v>4</v>
      </c>
      <c r="L384" s="50">
        <v>4</v>
      </c>
      <c r="M384" s="68">
        <v>10000</v>
      </c>
      <c r="N384" s="68">
        <v>8708</v>
      </c>
      <c r="O384" s="69">
        <v>10000</v>
      </c>
      <c r="P384" s="66">
        <f t="shared" si="5"/>
        <v>0</v>
      </c>
      <c r="Q384" s="71"/>
      <c r="R384" s="29"/>
      <c r="S384" s="29"/>
      <c r="T384" s="29"/>
      <c r="U384" s="29"/>
      <c r="V384" s="29"/>
      <c r="W384" s="29"/>
      <c r="X384" s="29"/>
      <c r="Y384" s="29"/>
      <c r="Z384" s="29"/>
      <c r="AA384" s="29"/>
      <c r="AB384" s="29"/>
      <c r="AC384" s="29"/>
      <c r="AD384" s="29"/>
      <c r="AE384" s="29"/>
      <c r="AF384" s="29"/>
      <c r="AG384" s="29"/>
      <c r="AH384" s="29"/>
      <c r="AI384" s="29"/>
      <c r="AJ384" s="29"/>
      <c r="AK384" s="29"/>
    </row>
    <row r="385" spans="1:37" s="30" customFormat="1" ht="69" customHeight="1" x14ac:dyDescent="0.25">
      <c r="A385" s="28" t="s">
        <v>1727</v>
      </c>
      <c r="B385" s="28" t="s">
        <v>1728</v>
      </c>
      <c r="C385" s="27" t="s">
        <v>1721</v>
      </c>
      <c r="D385" s="50"/>
      <c r="E385" s="50" t="s">
        <v>3122</v>
      </c>
      <c r="F385" s="50"/>
      <c r="G385" s="50"/>
      <c r="H385" s="50"/>
      <c r="I385" s="50" t="s">
        <v>3123</v>
      </c>
      <c r="J385" s="50">
        <v>3</v>
      </c>
      <c r="K385" s="50">
        <v>2</v>
      </c>
      <c r="L385" s="50">
        <v>3</v>
      </c>
      <c r="M385" s="68">
        <v>3200</v>
      </c>
      <c r="N385" s="68">
        <v>5081</v>
      </c>
      <c r="O385" s="69">
        <v>6000</v>
      </c>
      <c r="P385" s="66">
        <f t="shared" si="5"/>
        <v>-2800</v>
      </c>
      <c r="Q385" s="71" t="s">
        <v>3124</v>
      </c>
      <c r="R385" s="29"/>
      <c r="S385" s="29"/>
      <c r="T385" s="29"/>
      <c r="U385" s="29"/>
      <c r="V385" s="29"/>
      <c r="W385" s="29"/>
      <c r="X385" s="29"/>
      <c r="Y385" s="29"/>
      <c r="Z385" s="29"/>
      <c r="AA385" s="29"/>
      <c r="AB385" s="29"/>
      <c r="AC385" s="29"/>
      <c r="AD385" s="29"/>
      <c r="AE385" s="29"/>
      <c r="AF385" s="29"/>
      <c r="AG385" s="29"/>
      <c r="AH385" s="29"/>
      <c r="AI385" s="29"/>
      <c r="AJ385" s="29"/>
      <c r="AK385" s="29"/>
    </row>
    <row r="386" spans="1:37" s="30" customFormat="1" ht="69" customHeight="1" x14ac:dyDescent="0.25">
      <c r="A386" s="28" t="s">
        <v>1727</v>
      </c>
      <c r="B386" s="28" t="s">
        <v>1728</v>
      </c>
      <c r="C386" s="27" t="s">
        <v>1721</v>
      </c>
      <c r="D386" s="50"/>
      <c r="E386" s="50" t="s">
        <v>3125</v>
      </c>
      <c r="F386" s="50"/>
      <c r="G386" s="50"/>
      <c r="H386" s="50"/>
      <c r="I386" s="50" t="s">
        <v>3123</v>
      </c>
      <c r="J386" s="50">
        <v>1</v>
      </c>
      <c r="K386" s="50"/>
      <c r="L386" s="50">
        <v>1</v>
      </c>
      <c r="M386" s="68">
        <v>1000</v>
      </c>
      <c r="N386" s="68">
        <v>0</v>
      </c>
      <c r="O386" s="69">
        <v>1000</v>
      </c>
      <c r="P386" s="66">
        <f t="shared" si="5"/>
        <v>0</v>
      </c>
      <c r="Q386" s="71" t="s">
        <v>3126</v>
      </c>
      <c r="R386" s="29"/>
      <c r="S386" s="29"/>
      <c r="T386" s="29"/>
      <c r="U386" s="29"/>
      <c r="V386" s="29"/>
      <c r="W386" s="29"/>
      <c r="X386" s="29"/>
      <c r="Y386" s="29"/>
      <c r="Z386" s="29"/>
      <c r="AA386" s="29"/>
      <c r="AB386" s="29"/>
      <c r="AC386" s="29"/>
      <c r="AD386" s="29"/>
      <c r="AE386" s="29"/>
      <c r="AF386" s="29"/>
      <c r="AG386" s="29"/>
      <c r="AH386" s="29"/>
      <c r="AI386" s="29"/>
      <c r="AJ386" s="29"/>
      <c r="AK386" s="29"/>
    </row>
    <row r="387" spans="1:37" s="30" customFormat="1" ht="69" customHeight="1" x14ac:dyDescent="0.25">
      <c r="A387" s="28" t="s">
        <v>1727</v>
      </c>
      <c r="B387" s="28" t="s">
        <v>1728</v>
      </c>
      <c r="C387" s="27" t="s">
        <v>1721</v>
      </c>
      <c r="D387" s="50"/>
      <c r="E387" s="50" t="s">
        <v>3127</v>
      </c>
      <c r="F387" s="50"/>
      <c r="G387" s="50"/>
      <c r="H387" s="50"/>
      <c r="I387" s="50" t="s">
        <v>1736</v>
      </c>
      <c r="J387" s="50">
        <v>2000</v>
      </c>
      <c r="K387" s="50"/>
      <c r="L387" s="50"/>
      <c r="M387" s="68">
        <v>7400</v>
      </c>
      <c r="N387" s="68">
        <v>763</v>
      </c>
      <c r="O387" s="69">
        <v>13400</v>
      </c>
      <c r="P387" s="66">
        <f t="shared" ref="P387:P450" si="6">M387-O387</f>
        <v>-6000</v>
      </c>
      <c r="Q387" s="71" t="s">
        <v>3128</v>
      </c>
      <c r="R387" s="29"/>
      <c r="S387" s="29"/>
      <c r="T387" s="29"/>
      <c r="U387" s="29"/>
      <c r="V387" s="29"/>
      <c r="W387" s="29"/>
      <c r="X387" s="29"/>
      <c r="Y387" s="29"/>
      <c r="Z387" s="29"/>
      <c r="AA387" s="29"/>
      <c r="AB387" s="29"/>
      <c r="AC387" s="29"/>
      <c r="AD387" s="29"/>
      <c r="AE387" s="29"/>
      <c r="AF387" s="29"/>
      <c r="AG387" s="29"/>
      <c r="AH387" s="29"/>
      <c r="AI387" s="29"/>
      <c r="AJ387" s="29"/>
      <c r="AK387" s="29"/>
    </row>
    <row r="388" spans="1:37" s="30" customFormat="1" ht="69" customHeight="1" x14ac:dyDescent="0.25">
      <c r="A388" s="28" t="s">
        <v>1727</v>
      </c>
      <c r="B388" s="28" t="s">
        <v>1728</v>
      </c>
      <c r="C388" s="27" t="s">
        <v>1721</v>
      </c>
      <c r="D388" s="50"/>
      <c r="E388" s="50" t="s">
        <v>3129</v>
      </c>
      <c r="F388" s="50"/>
      <c r="G388" s="50"/>
      <c r="H388" s="50"/>
      <c r="I388" s="50" t="s">
        <v>3130</v>
      </c>
      <c r="J388" s="50"/>
      <c r="K388" s="50"/>
      <c r="L388" s="50">
        <f>5+5</f>
        <v>10</v>
      </c>
      <c r="M388" s="68">
        <v>2000</v>
      </c>
      <c r="N388" s="68"/>
      <c r="O388" s="69">
        <v>7000</v>
      </c>
      <c r="P388" s="66">
        <f t="shared" si="6"/>
        <v>-5000</v>
      </c>
      <c r="Q388" s="71"/>
      <c r="R388" s="29"/>
      <c r="S388" s="29"/>
      <c r="T388" s="29"/>
      <c r="U388" s="29"/>
      <c r="V388" s="29"/>
      <c r="W388" s="29"/>
      <c r="X388" s="29"/>
      <c r="Y388" s="29"/>
      <c r="Z388" s="29"/>
      <c r="AA388" s="29"/>
      <c r="AB388" s="29"/>
      <c r="AC388" s="29"/>
      <c r="AD388" s="29"/>
      <c r="AE388" s="29"/>
      <c r="AF388" s="29"/>
      <c r="AG388" s="29"/>
      <c r="AH388" s="29"/>
      <c r="AI388" s="29"/>
      <c r="AJ388" s="29"/>
      <c r="AK388" s="29"/>
    </row>
    <row r="389" spans="1:37" s="30" customFormat="1" ht="69" customHeight="1" x14ac:dyDescent="0.25">
      <c r="A389" s="28" t="s">
        <v>1727</v>
      </c>
      <c r="B389" s="28" t="s">
        <v>1728</v>
      </c>
      <c r="C389" s="27" t="s">
        <v>1721</v>
      </c>
      <c r="D389" s="50"/>
      <c r="E389" s="50" t="s">
        <v>3131</v>
      </c>
      <c r="F389" s="50"/>
      <c r="G389" s="50"/>
      <c r="H389" s="50"/>
      <c r="I389" s="50" t="s">
        <v>3132</v>
      </c>
      <c r="J389" s="50"/>
      <c r="K389" s="50"/>
      <c r="L389" s="50">
        <v>20</v>
      </c>
      <c r="M389" s="68"/>
      <c r="N389" s="68"/>
      <c r="O389" s="69">
        <v>10000</v>
      </c>
      <c r="P389" s="66">
        <f t="shared" si="6"/>
        <v>-10000</v>
      </c>
      <c r="Q389" s="71" t="s">
        <v>1732</v>
      </c>
      <c r="R389" s="29"/>
      <c r="S389" s="29"/>
      <c r="T389" s="29"/>
      <c r="U389" s="29"/>
      <c r="V389" s="29"/>
      <c r="W389" s="29"/>
      <c r="X389" s="29"/>
      <c r="Y389" s="29"/>
      <c r="Z389" s="29"/>
      <c r="AA389" s="29"/>
      <c r="AB389" s="29"/>
      <c r="AC389" s="29"/>
      <c r="AD389" s="29"/>
      <c r="AE389" s="29"/>
      <c r="AF389" s="29"/>
      <c r="AG389" s="29"/>
      <c r="AH389" s="29"/>
      <c r="AI389" s="29"/>
      <c r="AJ389" s="29"/>
      <c r="AK389" s="29"/>
    </row>
    <row r="390" spans="1:37" s="30" customFormat="1" ht="69" customHeight="1" x14ac:dyDescent="0.25">
      <c r="A390" s="28" t="s">
        <v>1737</v>
      </c>
      <c r="B390" s="28" t="s">
        <v>1738</v>
      </c>
      <c r="C390" s="27" t="s">
        <v>1721</v>
      </c>
      <c r="D390" s="50" t="s">
        <v>1733</v>
      </c>
      <c r="E390" s="50" t="s">
        <v>1734</v>
      </c>
      <c r="F390" s="50"/>
      <c r="G390" s="50" t="s">
        <v>1735</v>
      </c>
      <c r="H390" s="50"/>
      <c r="I390" s="50" t="s">
        <v>1736</v>
      </c>
      <c r="J390" s="50">
        <v>2</v>
      </c>
      <c r="K390" s="50">
        <v>2</v>
      </c>
      <c r="L390" s="50">
        <v>2</v>
      </c>
      <c r="M390" s="68">
        <v>1000</v>
      </c>
      <c r="N390" s="68">
        <v>1000</v>
      </c>
      <c r="O390" s="69">
        <v>1000</v>
      </c>
      <c r="P390" s="66">
        <f t="shared" si="6"/>
        <v>0</v>
      </c>
      <c r="Q390" s="71"/>
      <c r="R390" s="29"/>
      <c r="S390" s="29"/>
      <c r="T390" s="29"/>
      <c r="U390" s="29"/>
      <c r="V390" s="29"/>
      <c r="W390" s="29"/>
      <c r="X390" s="29"/>
      <c r="Y390" s="29"/>
      <c r="Z390" s="29"/>
      <c r="AA390" s="29"/>
      <c r="AB390" s="29"/>
      <c r="AC390" s="29"/>
      <c r="AD390" s="29"/>
      <c r="AE390" s="29"/>
      <c r="AF390" s="29"/>
      <c r="AG390" s="29"/>
      <c r="AH390" s="29"/>
      <c r="AI390" s="29"/>
      <c r="AJ390" s="29"/>
      <c r="AK390" s="29"/>
    </row>
    <row r="391" spans="1:37" s="30" customFormat="1" ht="69" customHeight="1" x14ac:dyDescent="0.25">
      <c r="A391" s="28" t="s">
        <v>1737</v>
      </c>
      <c r="B391" s="28" t="s">
        <v>1738</v>
      </c>
      <c r="C391" s="27" t="s">
        <v>1721</v>
      </c>
      <c r="D391" s="50"/>
      <c r="E391" s="50" t="s">
        <v>3133</v>
      </c>
      <c r="F391" s="50"/>
      <c r="G391" s="50"/>
      <c r="H391" s="50"/>
      <c r="I391" s="50" t="s">
        <v>1736</v>
      </c>
      <c r="J391" s="50"/>
      <c r="K391" s="50"/>
      <c r="L391" s="50">
        <v>1</v>
      </c>
      <c r="M391" s="68">
        <v>2000</v>
      </c>
      <c r="N391" s="68">
        <v>2000</v>
      </c>
      <c r="O391" s="69"/>
      <c r="P391" s="66">
        <f t="shared" si="6"/>
        <v>2000</v>
      </c>
      <c r="Q391" s="71" t="s">
        <v>3134</v>
      </c>
      <c r="R391" s="29"/>
      <c r="S391" s="29"/>
      <c r="T391" s="29"/>
      <c r="U391" s="29"/>
      <c r="V391" s="29"/>
      <c r="W391" s="29"/>
      <c r="X391" s="29"/>
      <c r="Y391" s="29"/>
      <c r="Z391" s="29"/>
      <c r="AA391" s="29"/>
      <c r="AB391" s="29"/>
      <c r="AC391" s="29"/>
      <c r="AD391" s="29"/>
      <c r="AE391" s="29"/>
      <c r="AF391" s="29"/>
      <c r="AG391" s="29"/>
      <c r="AH391" s="29"/>
      <c r="AI391" s="29"/>
      <c r="AJ391" s="29"/>
      <c r="AK391" s="29"/>
    </row>
    <row r="392" spans="1:37" s="30" customFormat="1" ht="69" customHeight="1" x14ac:dyDescent="0.25">
      <c r="A392" s="28" t="s">
        <v>1737</v>
      </c>
      <c r="B392" s="28" t="s">
        <v>1738</v>
      </c>
      <c r="C392" s="27" t="s">
        <v>1721</v>
      </c>
      <c r="D392" s="50"/>
      <c r="E392" s="50" t="s">
        <v>3135</v>
      </c>
      <c r="F392" s="50"/>
      <c r="G392" s="50"/>
      <c r="H392" s="50"/>
      <c r="I392" s="50" t="s">
        <v>3136</v>
      </c>
      <c r="J392" s="50"/>
      <c r="K392" s="50"/>
      <c r="L392" s="50">
        <v>1</v>
      </c>
      <c r="M392" s="68">
        <v>0</v>
      </c>
      <c r="N392" s="68">
        <v>0</v>
      </c>
      <c r="O392" s="69">
        <v>1500</v>
      </c>
      <c r="P392" s="66">
        <f t="shared" si="6"/>
        <v>-1500</v>
      </c>
      <c r="Q392" s="71" t="s">
        <v>3137</v>
      </c>
      <c r="R392" s="29"/>
      <c r="S392" s="29"/>
      <c r="T392" s="29"/>
      <c r="U392" s="29"/>
      <c r="V392" s="29"/>
      <c r="W392" s="29"/>
      <c r="X392" s="29"/>
      <c r="Y392" s="29"/>
      <c r="Z392" s="29"/>
      <c r="AA392" s="29"/>
      <c r="AB392" s="29"/>
      <c r="AC392" s="29"/>
      <c r="AD392" s="29"/>
      <c r="AE392" s="29"/>
      <c r="AF392" s="29"/>
      <c r="AG392" s="29"/>
      <c r="AH392" s="29"/>
      <c r="AI392" s="29"/>
      <c r="AJ392" s="29"/>
      <c r="AK392" s="29"/>
    </row>
    <row r="393" spans="1:37" s="30" customFormat="1" ht="69" customHeight="1" x14ac:dyDescent="0.25">
      <c r="A393" s="28" t="s">
        <v>1737</v>
      </c>
      <c r="B393" s="28" t="s">
        <v>1738</v>
      </c>
      <c r="C393" s="27" t="s">
        <v>1721</v>
      </c>
      <c r="D393" s="50"/>
      <c r="E393" s="50" t="s">
        <v>3138</v>
      </c>
      <c r="F393" s="50"/>
      <c r="G393" s="50"/>
      <c r="H393" s="50"/>
      <c r="I393" s="50" t="s">
        <v>3136</v>
      </c>
      <c r="J393" s="50">
        <v>1</v>
      </c>
      <c r="K393" s="50">
        <v>1</v>
      </c>
      <c r="L393" s="50">
        <v>1</v>
      </c>
      <c r="M393" s="68">
        <v>600</v>
      </c>
      <c r="N393" s="68">
        <v>600</v>
      </c>
      <c r="O393" s="69">
        <v>800</v>
      </c>
      <c r="P393" s="66">
        <f t="shared" si="6"/>
        <v>-200</v>
      </c>
      <c r="Q393" s="71"/>
      <c r="R393" s="29"/>
      <c r="S393" s="29"/>
      <c r="T393" s="29"/>
      <c r="U393" s="29"/>
      <c r="V393" s="29"/>
      <c r="W393" s="29"/>
      <c r="X393" s="29"/>
      <c r="Y393" s="29"/>
      <c r="Z393" s="29"/>
      <c r="AA393" s="29"/>
      <c r="AB393" s="29"/>
      <c r="AC393" s="29"/>
      <c r="AD393" s="29"/>
      <c r="AE393" s="29"/>
      <c r="AF393" s="29"/>
      <c r="AG393" s="29"/>
      <c r="AH393" s="29"/>
      <c r="AI393" s="29"/>
      <c r="AJ393" s="29"/>
      <c r="AK393" s="29"/>
    </row>
    <row r="394" spans="1:37" s="30" customFormat="1" ht="69" customHeight="1" x14ac:dyDescent="0.25">
      <c r="A394" s="28" t="s">
        <v>1737</v>
      </c>
      <c r="B394" s="28" t="s">
        <v>1738</v>
      </c>
      <c r="C394" s="27" t="s">
        <v>1721</v>
      </c>
      <c r="D394" s="50"/>
      <c r="E394" s="50" t="s">
        <v>3139</v>
      </c>
      <c r="F394" s="50"/>
      <c r="G394" s="50"/>
      <c r="H394" s="50"/>
      <c r="I394" s="50" t="s">
        <v>1742</v>
      </c>
      <c r="J394" s="50">
        <v>1</v>
      </c>
      <c r="K394" s="50">
        <v>1</v>
      </c>
      <c r="L394" s="50">
        <v>1</v>
      </c>
      <c r="M394" s="68">
        <v>600</v>
      </c>
      <c r="N394" s="68">
        <v>600</v>
      </c>
      <c r="O394" s="69">
        <v>600</v>
      </c>
      <c r="P394" s="66">
        <f t="shared" si="6"/>
        <v>0</v>
      </c>
      <c r="Q394" s="71"/>
      <c r="R394" s="29"/>
      <c r="S394" s="29"/>
      <c r="T394" s="29"/>
      <c r="U394" s="29"/>
      <c r="V394" s="29"/>
      <c r="W394" s="29"/>
      <c r="X394" s="29"/>
      <c r="Y394" s="29"/>
      <c r="Z394" s="29"/>
      <c r="AA394" s="29"/>
      <c r="AB394" s="29"/>
      <c r="AC394" s="29"/>
      <c r="AD394" s="29"/>
      <c r="AE394" s="29"/>
      <c r="AF394" s="29"/>
      <c r="AG394" s="29"/>
      <c r="AH394" s="29"/>
      <c r="AI394" s="29"/>
      <c r="AJ394" s="29"/>
      <c r="AK394" s="29"/>
    </row>
    <row r="395" spans="1:37" s="30" customFormat="1" ht="69" customHeight="1" x14ac:dyDescent="0.25">
      <c r="A395" s="28" t="s">
        <v>1756</v>
      </c>
      <c r="B395" s="28" t="s">
        <v>1757</v>
      </c>
      <c r="C395" s="27" t="s">
        <v>1721</v>
      </c>
      <c r="D395" s="50" t="s">
        <v>1753</v>
      </c>
      <c r="E395" s="50"/>
      <c r="F395" s="50"/>
      <c r="G395" s="50" t="s">
        <v>1754</v>
      </c>
      <c r="H395" s="50"/>
      <c r="I395" s="50"/>
      <c r="J395" s="50"/>
      <c r="K395" s="50"/>
      <c r="L395" s="50"/>
      <c r="M395" s="68">
        <v>35000</v>
      </c>
      <c r="N395" s="68">
        <v>32000</v>
      </c>
      <c r="O395" s="69">
        <v>7000</v>
      </c>
      <c r="P395" s="66">
        <f t="shared" si="6"/>
        <v>28000</v>
      </c>
      <c r="Q395" s="71" t="s">
        <v>1755</v>
      </c>
      <c r="R395" s="29"/>
      <c r="S395" s="29"/>
      <c r="T395" s="29"/>
      <c r="U395" s="29"/>
      <c r="V395" s="29"/>
      <c r="W395" s="29"/>
      <c r="X395" s="29"/>
      <c r="Y395" s="29"/>
      <c r="Z395" s="29"/>
      <c r="AA395" s="29"/>
      <c r="AB395" s="29"/>
      <c r="AC395" s="29"/>
      <c r="AD395" s="29"/>
      <c r="AE395" s="29"/>
      <c r="AF395" s="29"/>
      <c r="AG395" s="29"/>
      <c r="AH395" s="29"/>
      <c r="AI395" s="29"/>
      <c r="AJ395" s="29"/>
      <c r="AK395" s="29"/>
    </row>
    <row r="396" spans="1:37" s="30" customFormat="1" ht="69" customHeight="1" x14ac:dyDescent="0.25">
      <c r="A396" s="28" t="s">
        <v>1751</v>
      </c>
      <c r="B396" s="28" t="s">
        <v>1752</v>
      </c>
      <c r="C396" s="27" t="s">
        <v>1721</v>
      </c>
      <c r="D396" s="50" t="s">
        <v>1746</v>
      </c>
      <c r="E396" s="50" t="s">
        <v>1747</v>
      </c>
      <c r="F396" s="50"/>
      <c r="G396" s="50" t="s">
        <v>1748</v>
      </c>
      <c r="H396" s="50"/>
      <c r="I396" s="50" t="s">
        <v>1749</v>
      </c>
      <c r="J396" s="50"/>
      <c r="K396" s="50"/>
      <c r="L396" s="50">
        <v>5</v>
      </c>
      <c r="M396" s="68">
        <v>16000</v>
      </c>
      <c r="N396" s="68">
        <v>16000</v>
      </c>
      <c r="O396" s="69">
        <v>8000</v>
      </c>
      <c r="P396" s="66">
        <f t="shared" si="6"/>
        <v>8000</v>
      </c>
      <c r="Q396" s="71" t="s">
        <v>1750</v>
      </c>
      <c r="R396" s="29"/>
      <c r="S396" s="29"/>
      <c r="T396" s="29"/>
      <c r="U396" s="29"/>
      <c r="V396" s="29"/>
      <c r="W396" s="29"/>
      <c r="X396" s="29"/>
      <c r="Y396" s="29"/>
      <c r="Z396" s="29"/>
      <c r="AA396" s="29"/>
      <c r="AB396" s="29"/>
      <c r="AC396" s="29"/>
      <c r="AD396" s="29"/>
      <c r="AE396" s="29"/>
      <c r="AF396" s="29"/>
      <c r="AG396" s="29"/>
      <c r="AH396" s="29"/>
      <c r="AI396" s="29"/>
      <c r="AJ396" s="29"/>
      <c r="AK396" s="29"/>
    </row>
    <row r="397" spans="1:37" s="30" customFormat="1" ht="69" customHeight="1" x14ac:dyDescent="0.25">
      <c r="A397" s="28" t="s">
        <v>1744</v>
      </c>
      <c r="B397" s="28" t="s">
        <v>1745</v>
      </c>
      <c r="C397" s="27" t="s">
        <v>1721</v>
      </c>
      <c r="D397" s="50" t="s">
        <v>1739</v>
      </c>
      <c r="E397" s="50" t="s">
        <v>1740</v>
      </c>
      <c r="F397" s="50"/>
      <c r="G397" s="50" t="s">
        <v>1741</v>
      </c>
      <c r="H397" s="50"/>
      <c r="I397" s="50" t="s">
        <v>1742</v>
      </c>
      <c r="J397" s="50">
        <v>3</v>
      </c>
      <c r="K397" s="50"/>
      <c r="L397" s="50">
        <v>3</v>
      </c>
      <c r="M397" s="68">
        <v>1050</v>
      </c>
      <c r="N397" s="68">
        <v>1050</v>
      </c>
      <c r="O397" s="69">
        <v>1400</v>
      </c>
      <c r="P397" s="66">
        <f t="shared" si="6"/>
        <v>-350</v>
      </c>
      <c r="Q397" s="71" t="s">
        <v>1743</v>
      </c>
      <c r="R397" s="29"/>
      <c r="S397" s="29"/>
      <c r="T397" s="29"/>
      <c r="U397" s="29"/>
      <c r="V397" s="29"/>
      <c r="W397" s="29"/>
      <c r="X397" s="29"/>
      <c r="Y397" s="29"/>
      <c r="Z397" s="29"/>
      <c r="AA397" s="29"/>
      <c r="AB397" s="29"/>
      <c r="AC397" s="29"/>
      <c r="AD397" s="29"/>
      <c r="AE397" s="29"/>
      <c r="AF397" s="29"/>
      <c r="AG397" s="29"/>
      <c r="AH397" s="29"/>
      <c r="AI397" s="29"/>
      <c r="AJ397" s="29"/>
      <c r="AK397" s="29"/>
    </row>
    <row r="398" spans="1:37" s="30" customFormat="1" ht="69" customHeight="1" x14ac:dyDescent="0.25">
      <c r="A398" s="28" t="s">
        <v>1744</v>
      </c>
      <c r="B398" s="28" t="s">
        <v>1745</v>
      </c>
      <c r="C398" s="27" t="s">
        <v>1721</v>
      </c>
      <c r="D398" s="50"/>
      <c r="E398" s="50" t="s">
        <v>3140</v>
      </c>
      <c r="F398" s="50"/>
      <c r="G398" s="50"/>
      <c r="H398" s="50"/>
      <c r="I398" s="50" t="s">
        <v>3141</v>
      </c>
      <c r="J398" s="50">
        <v>3</v>
      </c>
      <c r="K398" s="50"/>
      <c r="L398" s="50">
        <v>3</v>
      </c>
      <c r="M398" s="68">
        <v>1750</v>
      </c>
      <c r="N398" s="68">
        <v>1750</v>
      </c>
      <c r="O398" s="69">
        <v>2250</v>
      </c>
      <c r="P398" s="66">
        <f t="shared" si="6"/>
        <v>-500</v>
      </c>
      <c r="Q398" s="71" t="s">
        <v>3142</v>
      </c>
      <c r="R398" s="29"/>
      <c r="S398" s="29"/>
      <c r="T398" s="29"/>
      <c r="U398" s="29"/>
      <c r="V398" s="29"/>
      <c r="W398" s="29"/>
      <c r="X398" s="29"/>
      <c r="Y398" s="29"/>
      <c r="Z398" s="29"/>
      <c r="AA398" s="29"/>
      <c r="AB398" s="29"/>
      <c r="AC398" s="29"/>
      <c r="AD398" s="29"/>
      <c r="AE398" s="29"/>
      <c r="AF398" s="29"/>
      <c r="AG398" s="29"/>
      <c r="AH398" s="29"/>
      <c r="AI398" s="29"/>
      <c r="AJ398" s="29"/>
      <c r="AK398" s="29"/>
    </row>
    <row r="399" spans="1:37" s="30" customFormat="1" ht="69" customHeight="1" x14ac:dyDescent="0.25">
      <c r="A399" s="28" t="s">
        <v>1744</v>
      </c>
      <c r="B399" s="28" t="s">
        <v>1745</v>
      </c>
      <c r="C399" s="27" t="s">
        <v>1721</v>
      </c>
      <c r="D399" s="50"/>
      <c r="E399" s="50" t="s">
        <v>3143</v>
      </c>
      <c r="F399" s="50"/>
      <c r="G399" s="50"/>
      <c r="H399" s="50"/>
      <c r="I399" s="50" t="s">
        <v>1749</v>
      </c>
      <c r="J399" s="50">
        <v>3</v>
      </c>
      <c r="K399" s="50">
        <v>3</v>
      </c>
      <c r="L399" s="50">
        <v>4</v>
      </c>
      <c r="M399" s="68">
        <v>2800</v>
      </c>
      <c r="N399" s="68">
        <v>2800</v>
      </c>
      <c r="O399" s="69">
        <v>3400</v>
      </c>
      <c r="P399" s="66">
        <f t="shared" si="6"/>
        <v>-600</v>
      </c>
      <c r="Q399" s="71"/>
      <c r="R399" s="29"/>
      <c r="S399" s="29"/>
      <c r="T399" s="29"/>
      <c r="U399" s="29"/>
      <c r="V399" s="29"/>
      <c r="W399" s="29"/>
      <c r="X399" s="29"/>
      <c r="Y399" s="29"/>
      <c r="Z399" s="29"/>
      <c r="AA399" s="29"/>
      <c r="AB399" s="29"/>
      <c r="AC399" s="29"/>
      <c r="AD399" s="29"/>
      <c r="AE399" s="29"/>
      <c r="AF399" s="29"/>
      <c r="AG399" s="29"/>
      <c r="AH399" s="29"/>
      <c r="AI399" s="29"/>
      <c r="AJ399" s="29"/>
      <c r="AK399" s="29"/>
    </row>
    <row r="400" spans="1:37" s="30" customFormat="1" ht="69" customHeight="1" x14ac:dyDescent="0.25">
      <c r="A400" s="28" t="s">
        <v>1797</v>
      </c>
      <c r="B400" s="28" t="s">
        <v>1798</v>
      </c>
      <c r="C400" s="27" t="s">
        <v>1758</v>
      </c>
      <c r="D400" s="50" t="s">
        <v>1788</v>
      </c>
      <c r="E400" s="50" t="s">
        <v>1789</v>
      </c>
      <c r="F400" s="50"/>
      <c r="G400" s="50" t="s">
        <v>1790</v>
      </c>
      <c r="H400" s="50" t="s">
        <v>1791</v>
      </c>
      <c r="I400" s="50" t="s">
        <v>1792</v>
      </c>
      <c r="J400" s="50" t="s">
        <v>1793</v>
      </c>
      <c r="K400" s="50" t="s">
        <v>1794</v>
      </c>
      <c r="L400" s="50" t="s">
        <v>1795</v>
      </c>
      <c r="M400" s="66">
        <v>68500</v>
      </c>
      <c r="N400" s="66">
        <v>52030</v>
      </c>
      <c r="O400" s="67">
        <v>72714.75</v>
      </c>
      <c r="P400" s="66">
        <f t="shared" si="6"/>
        <v>-4214.75</v>
      </c>
      <c r="Q400" s="71" t="s">
        <v>1796</v>
      </c>
      <c r="R400" s="29"/>
      <c r="S400" s="29"/>
      <c r="T400" s="29"/>
      <c r="U400" s="29"/>
      <c r="V400" s="29"/>
      <c r="W400" s="29"/>
      <c r="X400" s="29"/>
      <c r="Y400" s="29"/>
      <c r="Z400" s="29"/>
      <c r="AA400" s="29"/>
      <c r="AB400" s="29"/>
      <c r="AC400" s="29"/>
      <c r="AD400" s="29"/>
      <c r="AE400" s="29"/>
      <c r="AF400" s="29"/>
      <c r="AG400" s="29"/>
      <c r="AH400" s="29"/>
      <c r="AI400" s="29"/>
      <c r="AJ400" s="29"/>
      <c r="AK400" s="29"/>
    </row>
    <row r="401" spans="1:37" s="30" customFormat="1" ht="69" customHeight="1" x14ac:dyDescent="0.25">
      <c r="A401" s="28" t="s">
        <v>1797</v>
      </c>
      <c r="B401" s="28" t="s">
        <v>1798</v>
      </c>
      <c r="C401" s="27" t="s">
        <v>1758</v>
      </c>
      <c r="D401" s="50"/>
      <c r="E401" s="50" t="s">
        <v>3146</v>
      </c>
      <c r="F401" s="50"/>
      <c r="G401" s="50"/>
      <c r="H401" s="50" t="s">
        <v>1791</v>
      </c>
      <c r="I401" s="50"/>
      <c r="J401" s="50"/>
      <c r="K401" s="50"/>
      <c r="L401" s="50"/>
      <c r="M401" s="66">
        <v>1427.02</v>
      </c>
      <c r="N401" s="66">
        <v>4200</v>
      </c>
      <c r="O401" s="67">
        <v>1100</v>
      </c>
      <c r="P401" s="66">
        <f t="shared" si="6"/>
        <v>327.02</v>
      </c>
      <c r="Q401" s="71"/>
      <c r="R401" s="29"/>
      <c r="S401" s="29"/>
      <c r="T401" s="29"/>
      <c r="U401" s="29"/>
      <c r="V401" s="29"/>
      <c r="W401" s="29"/>
      <c r="X401" s="29"/>
      <c r="Y401" s="29"/>
      <c r="Z401" s="29"/>
      <c r="AA401" s="29"/>
      <c r="AB401" s="29"/>
      <c r="AC401" s="29"/>
      <c r="AD401" s="29"/>
      <c r="AE401" s="29"/>
      <c r="AF401" s="29"/>
      <c r="AG401" s="29"/>
      <c r="AH401" s="29"/>
      <c r="AI401" s="29"/>
      <c r="AJ401" s="29"/>
      <c r="AK401" s="29"/>
    </row>
    <row r="402" spans="1:37" s="30" customFormat="1" ht="69" customHeight="1" x14ac:dyDescent="0.25">
      <c r="A402" s="28" t="s">
        <v>1797</v>
      </c>
      <c r="B402" s="28" t="s">
        <v>1798</v>
      </c>
      <c r="C402" s="27" t="s">
        <v>1758</v>
      </c>
      <c r="D402" s="50"/>
      <c r="E402" s="50" t="s">
        <v>3147</v>
      </c>
      <c r="F402" s="50"/>
      <c r="G402" s="50"/>
      <c r="H402" s="50" t="s">
        <v>1791</v>
      </c>
      <c r="I402" s="50"/>
      <c r="J402" s="50"/>
      <c r="K402" s="50"/>
      <c r="L402" s="50"/>
      <c r="M402" s="66">
        <v>3500</v>
      </c>
      <c r="N402" s="66">
        <v>1835</v>
      </c>
      <c r="O402" s="67">
        <v>19126</v>
      </c>
      <c r="P402" s="66">
        <f t="shared" si="6"/>
        <v>-15626</v>
      </c>
      <c r="Q402" s="71" t="s">
        <v>3148</v>
      </c>
      <c r="R402" s="29"/>
      <c r="S402" s="29"/>
      <c r="T402" s="29"/>
      <c r="U402" s="29"/>
      <c r="V402" s="29"/>
      <c r="W402" s="29"/>
      <c r="X402" s="29"/>
      <c r="Y402" s="29"/>
      <c r="Z402" s="29"/>
      <c r="AA402" s="29"/>
      <c r="AB402" s="29"/>
      <c r="AC402" s="29"/>
      <c r="AD402" s="29"/>
      <c r="AE402" s="29"/>
      <c r="AF402" s="29"/>
      <c r="AG402" s="29"/>
      <c r="AH402" s="29"/>
      <c r="AI402" s="29"/>
      <c r="AJ402" s="29"/>
      <c r="AK402" s="29"/>
    </row>
    <row r="403" spans="1:37" s="30" customFormat="1" ht="69" customHeight="1" x14ac:dyDescent="0.25">
      <c r="A403" s="28" t="s">
        <v>1766</v>
      </c>
      <c r="B403" s="28" t="s">
        <v>1767</v>
      </c>
      <c r="C403" s="27" t="s">
        <v>1758</v>
      </c>
      <c r="D403" s="50" t="s">
        <v>1759</v>
      </c>
      <c r="E403" s="59" t="s">
        <v>1760</v>
      </c>
      <c r="F403" s="50"/>
      <c r="G403" s="50" t="s">
        <v>1761</v>
      </c>
      <c r="H403" s="50"/>
      <c r="I403" s="50" t="s">
        <v>1762</v>
      </c>
      <c r="J403" s="50" t="s">
        <v>1763</v>
      </c>
      <c r="K403" s="50" t="s">
        <v>1764</v>
      </c>
      <c r="L403" s="50" t="s">
        <v>1765</v>
      </c>
      <c r="M403" s="66">
        <v>1000</v>
      </c>
      <c r="N403" s="66">
        <v>1000</v>
      </c>
      <c r="O403" s="67">
        <v>1000</v>
      </c>
      <c r="P403" s="66">
        <f t="shared" si="6"/>
        <v>0</v>
      </c>
      <c r="Q403" s="71"/>
      <c r="R403" s="29"/>
      <c r="S403" s="29"/>
      <c r="T403" s="29"/>
      <c r="U403" s="29"/>
      <c r="V403" s="29"/>
      <c r="W403" s="29"/>
      <c r="X403" s="29"/>
      <c r="Y403" s="29"/>
      <c r="Z403" s="29"/>
      <c r="AA403" s="29"/>
      <c r="AB403" s="29"/>
      <c r="AC403" s="29"/>
      <c r="AD403" s="29"/>
      <c r="AE403" s="29"/>
      <c r="AF403" s="29"/>
      <c r="AG403" s="29"/>
      <c r="AH403" s="29"/>
      <c r="AI403" s="29"/>
      <c r="AJ403" s="29"/>
      <c r="AK403" s="29"/>
    </row>
    <row r="404" spans="1:37" s="30" customFormat="1" ht="69" customHeight="1" x14ac:dyDescent="0.25">
      <c r="A404" s="28" t="s">
        <v>1766</v>
      </c>
      <c r="B404" s="28" t="s">
        <v>1767</v>
      </c>
      <c r="C404" s="27" t="s">
        <v>1758</v>
      </c>
      <c r="D404" s="50" t="s">
        <v>1768</v>
      </c>
      <c r="E404" s="50" t="s">
        <v>1769</v>
      </c>
      <c r="F404" s="50"/>
      <c r="G404" s="50" t="s">
        <v>1761</v>
      </c>
      <c r="H404" s="50"/>
      <c r="I404" s="50" t="s">
        <v>1770</v>
      </c>
      <c r="J404" s="50"/>
      <c r="K404" s="50"/>
      <c r="L404" s="50" t="s">
        <v>1771</v>
      </c>
      <c r="M404" s="66">
        <v>2800</v>
      </c>
      <c r="N404" s="66">
        <v>2800</v>
      </c>
      <c r="O404" s="67">
        <v>2800</v>
      </c>
      <c r="P404" s="66">
        <f t="shared" si="6"/>
        <v>0</v>
      </c>
      <c r="Q404" s="71"/>
      <c r="R404" s="29"/>
      <c r="S404" s="29"/>
      <c r="T404" s="29"/>
      <c r="U404" s="29"/>
      <c r="V404" s="29"/>
      <c r="W404" s="29"/>
      <c r="X404" s="29"/>
      <c r="Y404" s="29"/>
      <c r="Z404" s="29"/>
      <c r="AA404" s="29"/>
      <c r="AB404" s="29"/>
      <c r="AC404" s="29"/>
      <c r="AD404" s="29"/>
      <c r="AE404" s="29"/>
      <c r="AF404" s="29"/>
      <c r="AG404" s="29"/>
      <c r="AH404" s="29"/>
      <c r="AI404" s="29"/>
      <c r="AJ404" s="29"/>
      <c r="AK404" s="29"/>
    </row>
    <row r="405" spans="1:37" s="30" customFormat="1" ht="69" customHeight="1" x14ac:dyDescent="0.25">
      <c r="A405" s="28" t="s">
        <v>1766</v>
      </c>
      <c r="B405" s="28" t="s">
        <v>1767</v>
      </c>
      <c r="C405" s="27" t="s">
        <v>1758</v>
      </c>
      <c r="D405" s="50" t="s">
        <v>1772</v>
      </c>
      <c r="E405" s="59" t="s">
        <v>1773</v>
      </c>
      <c r="F405" s="50"/>
      <c r="G405" s="50" t="s">
        <v>1761</v>
      </c>
      <c r="H405" s="50"/>
      <c r="I405" s="50" t="s">
        <v>1762</v>
      </c>
      <c r="J405" s="50" t="s">
        <v>1774</v>
      </c>
      <c r="K405" s="50" t="s">
        <v>1775</v>
      </c>
      <c r="L405" s="50" t="s">
        <v>1776</v>
      </c>
      <c r="M405" s="66">
        <v>1000</v>
      </c>
      <c r="N405" s="66">
        <v>1000</v>
      </c>
      <c r="O405" s="67">
        <v>1000</v>
      </c>
      <c r="P405" s="66">
        <f t="shared" si="6"/>
        <v>0</v>
      </c>
      <c r="Q405" s="71"/>
      <c r="R405" s="29"/>
      <c r="S405" s="29"/>
      <c r="T405" s="29"/>
      <c r="U405" s="29"/>
      <c r="V405" s="29"/>
      <c r="W405" s="29"/>
      <c r="X405" s="29"/>
      <c r="Y405" s="29"/>
      <c r="Z405" s="29"/>
      <c r="AA405" s="29"/>
      <c r="AB405" s="29"/>
      <c r="AC405" s="29"/>
      <c r="AD405" s="29"/>
      <c r="AE405" s="29"/>
      <c r="AF405" s="29"/>
      <c r="AG405" s="29"/>
      <c r="AH405" s="29"/>
      <c r="AI405" s="29"/>
      <c r="AJ405" s="29"/>
      <c r="AK405" s="29"/>
    </row>
    <row r="406" spans="1:37" s="30" customFormat="1" ht="69" customHeight="1" x14ac:dyDescent="0.25">
      <c r="A406" s="28" t="s">
        <v>1766</v>
      </c>
      <c r="B406" s="28" t="s">
        <v>1767</v>
      </c>
      <c r="C406" s="27" t="s">
        <v>1758</v>
      </c>
      <c r="D406" s="50" t="s">
        <v>1777</v>
      </c>
      <c r="E406" s="59" t="s">
        <v>1778</v>
      </c>
      <c r="F406" s="50"/>
      <c r="G406" s="50" t="s">
        <v>1761</v>
      </c>
      <c r="H406" s="50"/>
      <c r="I406" s="50" t="s">
        <v>1762</v>
      </c>
      <c r="J406" s="50" t="s">
        <v>1774</v>
      </c>
      <c r="K406" s="50" t="s">
        <v>1775</v>
      </c>
      <c r="L406" s="50" t="s">
        <v>1776</v>
      </c>
      <c r="M406" s="66">
        <v>1500</v>
      </c>
      <c r="N406" s="66">
        <v>1500</v>
      </c>
      <c r="O406" s="67">
        <v>1500</v>
      </c>
      <c r="P406" s="66">
        <f t="shared" si="6"/>
        <v>0</v>
      </c>
      <c r="Q406" s="71"/>
      <c r="R406" s="29"/>
      <c r="S406" s="29"/>
      <c r="T406" s="29"/>
      <c r="U406" s="29"/>
      <c r="V406" s="29"/>
      <c r="W406" s="29"/>
      <c r="X406" s="29"/>
      <c r="Y406" s="29"/>
      <c r="Z406" s="29"/>
      <c r="AA406" s="29"/>
      <c r="AB406" s="29"/>
      <c r="AC406" s="29"/>
      <c r="AD406" s="29"/>
      <c r="AE406" s="29"/>
      <c r="AF406" s="29"/>
      <c r="AG406" s="29"/>
      <c r="AH406" s="29"/>
      <c r="AI406" s="29"/>
      <c r="AJ406" s="29"/>
      <c r="AK406" s="29"/>
    </row>
    <row r="407" spans="1:37" s="30" customFormat="1" ht="69" customHeight="1" x14ac:dyDescent="0.25">
      <c r="A407" s="28" t="s">
        <v>1766</v>
      </c>
      <c r="B407" s="28" t="s">
        <v>1767</v>
      </c>
      <c r="C407" s="27" t="s">
        <v>1758</v>
      </c>
      <c r="D407" s="50" t="s">
        <v>1779</v>
      </c>
      <c r="E407" s="59" t="s">
        <v>1780</v>
      </c>
      <c r="F407" s="50"/>
      <c r="G407" s="50" t="s">
        <v>1761</v>
      </c>
      <c r="H407" s="50"/>
      <c r="I407" s="50" t="s">
        <v>1781</v>
      </c>
      <c r="J407" s="50" t="s">
        <v>1782</v>
      </c>
      <c r="K407" s="50" t="s">
        <v>1783</v>
      </c>
      <c r="L407" s="50" t="s">
        <v>1784</v>
      </c>
      <c r="M407" s="66">
        <v>2000</v>
      </c>
      <c r="N407" s="66">
        <v>1300</v>
      </c>
      <c r="O407" s="67">
        <v>2000</v>
      </c>
      <c r="P407" s="66">
        <f t="shared" si="6"/>
        <v>0</v>
      </c>
      <c r="Q407" s="71"/>
      <c r="R407" s="29"/>
      <c r="S407" s="29"/>
      <c r="T407" s="29"/>
      <c r="U407" s="29"/>
      <c r="V407" s="29"/>
      <c r="W407" s="29"/>
      <c r="X407" s="29"/>
      <c r="Y407" s="29"/>
      <c r="Z407" s="29"/>
      <c r="AA407" s="29"/>
      <c r="AB407" s="29"/>
      <c r="AC407" s="29"/>
      <c r="AD407" s="29"/>
      <c r="AE407" s="29"/>
      <c r="AF407" s="29"/>
      <c r="AG407" s="29"/>
      <c r="AH407" s="29"/>
      <c r="AI407" s="29"/>
      <c r="AJ407" s="29"/>
      <c r="AK407" s="29"/>
    </row>
    <row r="408" spans="1:37" s="30" customFormat="1" ht="69" customHeight="1" x14ac:dyDescent="0.25">
      <c r="A408" s="28" t="s">
        <v>1766</v>
      </c>
      <c r="B408" s="28" t="s">
        <v>1767</v>
      </c>
      <c r="C408" s="27" t="s">
        <v>1758</v>
      </c>
      <c r="D408" s="50" t="s">
        <v>1785</v>
      </c>
      <c r="E408" s="59" t="s">
        <v>1778</v>
      </c>
      <c r="F408" s="50"/>
      <c r="G408" s="50" t="s">
        <v>1761</v>
      </c>
      <c r="H408" s="50"/>
      <c r="I408" s="50" t="s">
        <v>1762</v>
      </c>
      <c r="J408" s="50"/>
      <c r="K408" s="50"/>
      <c r="L408" s="50" t="s">
        <v>1786</v>
      </c>
      <c r="M408" s="66">
        <v>1500</v>
      </c>
      <c r="N408" s="66">
        <v>1500</v>
      </c>
      <c r="O408" s="67">
        <v>1500</v>
      </c>
      <c r="P408" s="66">
        <f t="shared" si="6"/>
        <v>0</v>
      </c>
      <c r="Q408" s="71" t="s">
        <v>1787</v>
      </c>
      <c r="R408" s="29"/>
      <c r="S408" s="29"/>
      <c r="T408" s="29"/>
      <c r="U408" s="29"/>
      <c r="V408" s="29"/>
      <c r="W408" s="29"/>
      <c r="X408" s="29"/>
      <c r="Y408" s="29"/>
      <c r="Z408" s="29"/>
      <c r="AA408" s="29"/>
      <c r="AB408" s="29"/>
      <c r="AC408" s="29"/>
      <c r="AD408" s="29"/>
      <c r="AE408" s="29"/>
      <c r="AF408" s="29"/>
      <c r="AG408" s="29"/>
      <c r="AH408" s="29"/>
      <c r="AI408" s="29"/>
      <c r="AJ408" s="29"/>
      <c r="AK408" s="29"/>
    </row>
    <row r="409" spans="1:37" s="30" customFormat="1" ht="69" customHeight="1" x14ac:dyDescent="0.25">
      <c r="A409" s="28" t="s">
        <v>1766</v>
      </c>
      <c r="B409" s="28" t="s">
        <v>1767</v>
      </c>
      <c r="C409" s="27" t="s">
        <v>1758</v>
      </c>
      <c r="D409" s="50"/>
      <c r="E409" s="59" t="s">
        <v>3144</v>
      </c>
      <c r="F409" s="50"/>
      <c r="G409" s="50"/>
      <c r="H409" s="50"/>
      <c r="I409" s="50"/>
      <c r="J409" s="50"/>
      <c r="K409" s="50"/>
      <c r="L409" s="50"/>
      <c r="M409" s="66">
        <v>500</v>
      </c>
      <c r="N409" s="66">
        <v>500</v>
      </c>
      <c r="O409" s="67">
        <v>500</v>
      </c>
      <c r="P409" s="66">
        <f t="shared" si="6"/>
        <v>0</v>
      </c>
      <c r="Q409" s="71"/>
      <c r="R409" s="29"/>
      <c r="S409" s="29"/>
      <c r="T409" s="29"/>
      <c r="U409" s="29"/>
      <c r="V409" s="29"/>
      <c r="W409" s="29"/>
      <c r="X409" s="29"/>
      <c r="Y409" s="29"/>
      <c r="Z409" s="29"/>
      <c r="AA409" s="29"/>
      <c r="AB409" s="29"/>
      <c r="AC409" s="29"/>
      <c r="AD409" s="29"/>
      <c r="AE409" s="29"/>
      <c r="AF409" s="29"/>
      <c r="AG409" s="29"/>
      <c r="AH409" s="29"/>
      <c r="AI409" s="29"/>
      <c r="AJ409" s="29"/>
      <c r="AK409" s="29"/>
    </row>
    <row r="410" spans="1:37" s="30" customFormat="1" ht="69" customHeight="1" x14ac:dyDescent="0.25">
      <c r="A410" s="28" t="s">
        <v>1766</v>
      </c>
      <c r="B410" s="28" t="s">
        <v>1767</v>
      </c>
      <c r="C410" s="27" t="s">
        <v>1758</v>
      </c>
      <c r="D410" s="50"/>
      <c r="E410" s="59" t="s">
        <v>3145</v>
      </c>
      <c r="F410" s="50"/>
      <c r="G410" s="50"/>
      <c r="H410" s="50"/>
      <c r="I410" s="50"/>
      <c r="J410" s="50"/>
      <c r="K410" s="50"/>
      <c r="L410" s="50"/>
      <c r="M410" s="66">
        <v>1000</v>
      </c>
      <c r="N410" s="66">
        <v>700</v>
      </c>
      <c r="O410" s="67">
        <v>1000</v>
      </c>
      <c r="P410" s="66">
        <f t="shared" si="6"/>
        <v>0</v>
      </c>
      <c r="Q410" s="71"/>
      <c r="R410" s="29"/>
      <c r="S410" s="29"/>
      <c r="T410" s="29"/>
      <c r="U410" s="29"/>
      <c r="V410" s="29"/>
      <c r="W410" s="29"/>
      <c r="X410" s="29"/>
      <c r="Y410" s="29"/>
      <c r="Z410" s="29"/>
      <c r="AA410" s="29"/>
      <c r="AB410" s="29"/>
      <c r="AC410" s="29"/>
      <c r="AD410" s="29"/>
      <c r="AE410" s="29"/>
      <c r="AF410" s="29"/>
      <c r="AG410" s="29"/>
      <c r="AH410" s="29"/>
      <c r="AI410" s="29"/>
      <c r="AJ410" s="29"/>
      <c r="AK410" s="29"/>
    </row>
    <row r="411" spans="1:37" s="30" customFormat="1" ht="69" customHeight="1" x14ac:dyDescent="0.25">
      <c r="A411" s="28" t="s">
        <v>1806</v>
      </c>
      <c r="B411" s="28" t="s">
        <v>1807</v>
      </c>
      <c r="C411" s="27" t="s">
        <v>1799</v>
      </c>
      <c r="D411" s="50" t="s">
        <v>1800</v>
      </c>
      <c r="E411" s="50" t="s">
        <v>1801</v>
      </c>
      <c r="F411" s="50"/>
      <c r="G411" s="50" t="s">
        <v>1802</v>
      </c>
      <c r="H411" s="50" t="s">
        <v>1803</v>
      </c>
      <c r="I411" s="50" t="s">
        <v>1804</v>
      </c>
      <c r="J411" s="50">
        <v>20</v>
      </c>
      <c r="K411" s="50">
        <v>0</v>
      </c>
      <c r="L411" s="50">
        <v>50</v>
      </c>
      <c r="M411" s="68">
        <v>1200</v>
      </c>
      <c r="N411" s="68">
        <v>1200</v>
      </c>
      <c r="O411" s="69">
        <v>1600</v>
      </c>
      <c r="P411" s="66">
        <f t="shared" si="6"/>
        <v>-400</v>
      </c>
      <c r="Q411" s="71" t="s">
        <v>1805</v>
      </c>
      <c r="R411" s="29"/>
      <c r="S411" s="29"/>
      <c r="T411" s="29"/>
      <c r="U411" s="29"/>
      <c r="V411" s="29"/>
      <c r="W411" s="29"/>
      <c r="X411" s="29"/>
      <c r="Y411" s="29"/>
      <c r="Z411" s="29"/>
      <c r="AA411" s="29"/>
      <c r="AB411" s="29"/>
      <c r="AC411" s="29"/>
      <c r="AD411" s="29"/>
      <c r="AE411" s="29"/>
      <c r="AF411" s="29"/>
      <c r="AG411" s="29"/>
      <c r="AH411" s="29"/>
      <c r="AI411" s="29"/>
      <c r="AJ411" s="29"/>
      <c r="AK411" s="29"/>
    </row>
    <row r="412" spans="1:37" s="30" customFormat="1" ht="69" customHeight="1" x14ac:dyDescent="0.25">
      <c r="A412" s="28" t="s">
        <v>1806</v>
      </c>
      <c r="B412" s="28" t="s">
        <v>1807</v>
      </c>
      <c r="C412" s="27" t="s">
        <v>1799</v>
      </c>
      <c r="D412" s="50" t="s">
        <v>1808</v>
      </c>
      <c r="E412" s="50" t="s">
        <v>1809</v>
      </c>
      <c r="F412" s="50"/>
      <c r="G412" s="50" t="s">
        <v>1802</v>
      </c>
      <c r="H412" s="50" t="s">
        <v>1803</v>
      </c>
      <c r="I412" s="50" t="s">
        <v>1804</v>
      </c>
      <c r="J412" s="50">
        <v>600</v>
      </c>
      <c r="K412" s="50">
        <v>800</v>
      </c>
      <c r="L412" s="50">
        <v>800</v>
      </c>
      <c r="M412" s="68">
        <v>1400</v>
      </c>
      <c r="N412" s="68">
        <v>1670</v>
      </c>
      <c r="O412" s="69">
        <v>1700</v>
      </c>
      <c r="P412" s="66">
        <f t="shared" si="6"/>
        <v>-300</v>
      </c>
      <c r="Q412" s="71" t="s">
        <v>1810</v>
      </c>
      <c r="R412" s="29"/>
      <c r="S412" s="29"/>
      <c r="T412" s="29"/>
      <c r="U412" s="29"/>
      <c r="V412" s="29"/>
      <c r="W412" s="29"/>
      <c r="X412" s="29"/>
      <c r="Y412" s="29"/>
      <c r="Z412" s="29"/>
      <c r="AA412" s="29"/>
      <c r="AB412" s="29"/>
      <c r="AC412" s="29"/>
      <c r="AD412" s="29"/>
      <c r="AE412" s="29"/>
      <c r="AF412" s="29"/>
      <c r="AG412" s="29"/>
      <c r="AH412" s="29"/>
      <c r="AI412" s="29"/>
      <c r="AJ412" s="29"/>
      <c r="AK412" s="29"/>
    </row>
    <row r="413" spans="1:37" s="30" customFormat="1" ht="69" customHeight="1" x14ac:dyDescent="0.25">
      <c r="A413" s="28" t="s">
        <v>1806</v>
      </c>
      <c r="B413" s="28" t="s">
        <v>1807</v>
      </c>
      <c r="C413" s="27" t="s">
        <v>1799</v>
      </c>
      <c r="D413" s="50"/>
      <c r="E413" s="50" t="s">
        <v>1811</v>
      </c>
      <c r="F413" s="50"/>
      <c r="G413" s="50" t="s">
        <v>1802</v>
      </c>
      <c r="H413" s="50" t="s">
        <v>1803</v>
      </c>
      <c r="I413" s="50" t="s">
        <v>1804</v>
      </c>
      <c r="J413" s="50">
        <v>400</v>
      </c>
      <c r="K413" s="50">
        <v>600</v>
      </c>
      <c r="L413" s="50">
        <v>600</v>
      </c>
      <c r="M413" s="68">
        <v>2500</v>
      </c>
      <c r="N413" s="68">
        <v>2230</v>
      </c>
      <c r="O413" s="69">
        <v>2500</v>
      </c>
      <c r="P413" s="66">
        <f t="shared" si="6"/>
        <v>0</v>
      </c>
      <c r="Q413" s="71"/>
      <c r="R413" s="29"/>
      <c r="S413" s="29"/>
      <c r="T413" s="29"/>
      <c r="U413" s="29"/>
      <c r="V413" s="29"/>
      <c r="W413" s="29"/>
      <c r="X413" s="29"/>
      <c r="Y413" s="29"/>
      <c r="Z413" s="29"/>
      <c r="AA413" s="29"/>
      <c r="AB413" s="29"/>
      <c r="AC413" s="29"/>
      <c r="AD413" s="29"/>
      <c r="AE413" s="29"/>
      <c r="AF413" s="29"/>
      <c r="AG413" s="29"/>
      <c r="AH413" s="29"/>
      <c r="AI413" s="29"/>
      <c r="AJ413" s="29"/>
      <c r="AK413" s="29"/>
    </row>
    <row r="414" spans="1:37" s="30" customFormat="1" ht="69" customHeight="1" x14ac:dyDescent="0.25">
      <c r="A414" s="28" t="s">
        <v>1806</v>
      </c>
      <c r="B414" s="28" t="s">
        <v>1807</v>
      </c>
      <c r="C414" s="27" t="s">
        <v>1799</v>
      </c>
      <c r="D414" s="50"/>
      <c r="E414" s="50" t="s">
        <v>1812</v>
      </c>
      <c r="F414" s="50"/>
      <c r="G414" s="50" t="s">
        <v>1802</v>
      </c>
      <c r="H414" s="50" t="s">
        <v>1803</v>
      </c>
      <c r="I414" s="50" t="s">
        <v>1804</v>
      </c>
      <c r="J414" s="50">
        <v>100</v>
      </c>
      <c r="K414" s="50">
        <v>150</v>
      </c>
      <c r="L414" s="50">
        <v>150</v>
      </c>
      <c r="M414" s="68">
        <v>800</v>
      </c>
      <c r="N414" s="68">
        <v>0</v>
      </c>
      <c r="O414" s="69">
        <v>600</v>
      </c>
      <c r="P414" s="66">
        <f t="shared" si="6"/>
        <v>200</v>
      </c>
      <c r="Q414" s="71" t="s">
        <v>1813</v>
      </c>
      <c r="R414" s="29"/>
      <c r="S414" s="29"/>
      <c r="T414" s="29"/>
      <c r="U414" s="29"/>
      <c r="V414" s="29"/>
      <c r="W414" s="29"/>
      <c r="X414" s="29"/>
      <c r="Y414" s="29"/>
      <c r="Z414" s="29"/>
      <c r="AA414" s="29"/>
      <c r="AB414" s="29"/>
      <c r="AC414" s="29"/>
      <c r="AD414" s="29"/>
      <c r="AE414" s="29"/>
      <c r="AF414" s="29"/>
      <c r="AG414" s="29"/>
      <c r="AH414" s="29"/>
      <c r="AI414" s="29"/>
      <c r="AJ414" s="29"/>
      <c r="AK414" s="29"/>
    </row>
    <row r="415" spans="1:37" s="30" customFormat="1" ht="69" customHeight="1" x14ac:dyDescent="0.25">
      <c r="A415" s="28" t="s">
        <v>1806</v>
      </c>
      <c r="B415" s="28" t="s">
        <v>1807</v>
      </c>
      <c r="C415" s="27" t="s">
        <v>1799</v>
      </c>
      <c r="D415" s="50" t="s">
        <v>1814</v>
      </c>
      <c r="E415" s="50" t="s">
        <v>1815</v>
      </c>
      <c r="F415" s="50"/>
      <c r="G415" s="50" t="s">
        <v>1802</v>
      </c>
      <c r="H415" s="50" t="s">
        <v>1803</v>
      </c>
      <c r="I415" s="50" t="s">
        <v>1804</v>
      </c>
      <c r="J415" s="50">
        <v>100</v>
      </c>
      <c r="K415" s="50">
        <v>100</v>
      </c>
      <c r="L415" s="50">
        <v>100</v>
      </c>
      <c r="M415" s="68">
        <v>4500</v>
      </c>
      <c r="N415" s="68">
        <v>4500</v>
      </c>
      <c r="O415" s="69">
        <v>4500</v>
      </c>
      <c r="P415" s="66">
        <f t="shared" si="6"/>
        <v>0</v>
      </c>
      <c r="Q415" s="71"/>
      <c r="R415" s="29"/>
      <c r="S415" s="29"/>
      <c r="T415" s="29"/>
      <c r="U415" s="29"/>
      <c r="V415" s="29"/>
      <c r="W415" s="29"/>
      <c r="X415" s="29"/>
      <c r="Y415" s="29"/>
      <c r="Z415" s="29"/>
      <c r="AA415" s="29"/>
      <c r="AB415" s="29"/>
      <c r="AC415" s="29"/>
      <c r="AD415" s="29"/>
      <c r="AE415" s="29"/>
      <c r="AF415" s="29"/>
      <c r="AG415" s="29"/>
      <c r="AH415" s="29"/>
      <c r="AI415" s="29"/>
      <c r="AJ415" s="29"/>
      <c r="AK415" s="29"/>
    </row>
    <row r="416" spans="1:37" s="30" customFormat="1" ht="69" customHeight="1" x14ac:dyDescent="0.25">
      <c r="A416" s="28" t="s">
        <v>1806</v>
      </c>
      <c r="B416" s="28" t="s">
        <v>1807</v>
      </c>
      <c r="C416" s="27" t="s">
        <v>1799</v>
      </c>
      <c r="D416" s="50"/>
      <c r="E416" s="50" t="s">
        <v>1816</v>
      </c>
      <c r="F416" s="50"/>
      <c r="G416" s="50" t="s">
        <v>1802</v>
      </c>
      <c r="H416" s="50" t="s">
        <v>1803</v>
      </c>
      <c r="I416" s="50" t="s">
        <v>1804</v>
      </c>
      <c r="J416" s="50">
        <v>100</v>
      </c>
      <c r="K416" s="50">
        <v>50</v>
      </c>
      <c r="L416" s="50">
        <v>50</v>
      </c>
      <c r="M416" s="68">
        <v>475</v>
      </c>
      <c r="N416" s="68">
        <v>0</v>
      </c>
      <c r="O416" s="69">
        <v>6000</v>
      </c>
      <c r="P416" s="66">
        <f t="shared" si="6"/>
        <v>-5525</v>
      </c>
      <c r="Q416" s="71" t="s">
        <v>1817</v>
      </c>
      <c r="R416" s="29"/>
      <c r="S416" s="29"/>
      <c r="T416" s="29"/>
      <c r="U416" s="29"/>
      <c r="V416" s="29"/>
      <c r="W416" s="29"/>
      <c r="X416" s="29"/>
      <c r="Y416" s="29"/>
      <c r="Z416" s="29"/>
      <c r="AA416" s="29"/>
      <c r="AB416" s="29"/>
      <c r="AC416" s="29"/>
      <c r="AD416" s="29"/>
      <c r="AE416" s="29"/>
      <c r="AF416" s="29"/>
      <c r="AG416" s="29"/>
      <c r="AH416" s="29"/>
      <c r="AI416" s="29"/>
      <c r="AJ416" s="29"/>
      <c r="AK416" s="29"/>
    </row>
    <row r="417" spans="1:37" s="30" customFormat="1" ht="69" customHeight="1" x14ac:dyDescent="0.25">
      <c r="A417" s="28" t="s">
        <v>1806</v>
      </c>
      <c r="B417" s="28" t="s">
        <v>1807</v>
      </c>
      <c r="C417" s="27" t="s">
        <v>1799</v>
      </c>
      <c r="D417" s="50" t="s">
        <v>1818</v>
      </c>
      <c r="E417" s="50" t="s">
        <v>1819</v>
      </c>
      <c r="F417" s="50"/>
      <c r="G417" s="50" t="s">
        <v>1802</v>
      </c>
      <c r="H417" s="50" t="s">
        <v>1803</v>
      </c>
      <c r="I417" s="50" t="s">
        <v>1804</v>
      </c>
      <c r="J417" s="50">
        <v>400</v>
      </c>
      <c r="K417" s="50">
        <v>400</v>
      </c>
      <c r="L417" s="50">
        <v>400</v>
      </c>
      <c r="M417" s="68">
        <v>300</v>
      </c>
      <c r="N417" s="68">
        <v>1925</v>
      </c>
      <c r="O417" s="69">
        <v>300</v>
      </c>
      <c r="P417" s="66">
        <f t="shared" si="6"/>
        <v>0</v>
      </c>
      <c r="Q417" s="71"/>
      <c r="R417" s="29"/>
      <c r="S417" s="29"/>
      <c r="T417" s="29"/>
      <c r="U417" s="29"/>
      <c r="V417" s="29"/>
      <c r="W417" s="29"/>
      <c r="X417" s="29"/>
      <c r="Y417" s="29"/>
      <c r="Z417" s="29"/>
      <c r="AA417" s="29"/>
      <c r="AB417" s="29"/>
      <c r="AC417" s="29"/>
      <c r="AD417" s="29"/>
      <c r="AE417" s="29"/>
      <c r="AF417" s="29"/>
      <c r="AG417" s="29"/>
      <c r="AH417" s="29"/>
      <c r="AI417" s="29"/>
      <c r="AJ417" s="29"/>
      <c r="AK417" s="29"/>
    </row>
    <row r="418" spans="1:37" s="30" customFormat="1" ht="69" customHeight="1" x14ac:dyDescent="0.25">
      <c r="A418" s="28" t="s">
        <v>1806</v>
      </c>
      <c r="B418" s="28" t="s">
        <v>1807</v>
      </c>
      <c r="C418" s="27" t="s">
        <v>1799</v>
      </c>
      <c r="D418" s="50"/>
      <c r="E418" s="50" t="s">
        <v>1820</v>
      </c>
      <c r="F418" s="50"/>
      <c r="G418" s="50" t="s">
        <v>1802</v>
      </c>
      <c r="H418" s="50" t="s">
        <v>1803</v>
      </c>
      <c r="I418" s="50" t="s">
        <v>1821</v>
      </c>
      <c r="J418" s="50">
        <v>1</v>
      </c>
      <c r="K418" s="50">
        <v>1</v>
      </c>
      <c r="L418" s="50">
        <v>1</v>
      </c>
      <c r="M418" s="68">
        <v>300</v>
      </c>
      <c r="N418" s="68">
        <v>300</v>
      </c>
      <c r="O418" s="69">
        <v>300</v>
      </c>
      <c r="P418" s="66">
        <f t="shared" si="6"/>
        <v>0</v>
      </c>
      <c r="Q418" s="71"/>
      <c r="R418" s="29"/>
      <c r="S418" s="29"/>
      <c r="T418" s="29"/>
      <c r="U418" s="29"/>
      <c r="V418" s="29"/>
      <c r="W418" s="29"/>
      <c r="X418" s="29"/>
      <c r="Y418" s="29"/>
      <c r="Z418" s="29"/>
      <c r="AA418" s="29"/>
      <c r="AB418" s="29"/>
      <c r="AC418" s="29"/>
      <c r="AD418" s="29"/>
      <c r="AE418" s="29"/>
      <c r="AF418" s="29"/>
      <c r="AG418" s="29"/>
      <c r="AH418" s="29"/>
      <c r="AI418" s="29"/>
      <c r="AJ418" s="29"/>
      <c r="AK418" s="29"/>
    </row>
    <row r="419" spans="1:37" s="30" customFormat="1" ht="69" customHeight="1" x14ac:dyDescent="0.25">
      <c r="A419" s="28" t="s">
        <v>1806</v>
      </c>
      <c r="B419" s="28" t="s">
        <v>1807</v>
      </c>
      <c r="C419" s="27" t="s">
        <v>1799</v>
      </c>
      <c r="D419" s="50"/>
      <c r="E419" s="50" t="s">
        <v>1822</v>
      </c>
      <c r="F419" s="50"/>
      <c r="G419" s="50" t="s">
        <v>1802</v>
      </c>
      <c r="H419" s="50" t="s">
        <v>1803</v>
      </c>
      <c r="I419" s="50" t="s">
        <v>1823</v>
      </c>
      <c r="J419" s="50">
        <v>2000</v>
      </c>
      <c r="K419" s="50">
        <v>0</v>
      </c>
      <c r="L419" s="50">
        <v>0</v>
      </c>
      <c r="M419" s="68">
        <v>600</v>
      </c>
      <c r="N419" s="68">
        <v>0</v>
      </c>
      <c r="O419" s="69">
        <v>0</v>
      </c>
      <c r="P419" s="66">
        <f t="shared" si="6"/>
        <v>600</v>
      </c>
      <c r="Q419" s="71" t="s">
        <v>1824</v>
      </c>
      <c r="R419" s="29"/>
      <c r="S419" s="29"/>
      <c r="T419" s="29"/>
      <c r="U419" s="29"/>
      <c r="V419" s="29"/>
      <c r="W419" s="29"/>
      <c r="X419" s="29"/>
      <c r="Y419" s="29"/>
      <c r="Z419" s="29"/>
      <c r="AA419" s="29"/>
      <c r="AB419" s="29"/>
      <c r="AC419" s="29"/>
      <c r="AD419" s="29"/>
      <c r="AE419" s="29"/>
      <c r="AF419" s="29"/>
      <c r="AG419" s="29"/>
      <c r="AH419" s="29"/>
      <c r="AI419" s="29"/>
      <c r="AJ419" s="29"/>
      <c r="AK419" s="29"/>
    </row>
    <row r="420" spans="1:37" s="30" customFormat="1" ht="69" customHeight="1" x14ac:dyDescent="0.25">
      <c r="A420" s="28" t="s">
        <v>1806</v>
      </c>
      <c r="B420" s="28" t="s">
        <v>1807</v>
      </c>
      <c r="C420" s="27" t="s">
        <v>1799</v>
      </c>
      <c r="D420" s="50"/>
      <c r="E420" s="50" t="s">
        <v>1825</v>
      </c>
      <c r="F420" s="50"/>
      <c r="G420" s="50" t="s">
        <v>1802</v>
      </c>
      <c r="H420" s="50" t="s">
        <v>1803</v>
      </c>
      <c r="I420" s="50" t="s">
        <v>1804</v>
      </c>
      <c r="J420" s="50">
        <v>500</v>
      </c>
      <c r="K420" s="50">
        <v>500</v>
      </c>
      <c r="L420" s="50">
        <v>500</v>
      </c>
      <c r="M420" s="68">
        <v>1500</v>
      </c>
      <c r="N420" s="68">
        <v>1825</v>
      </c>
      <c r="O420" s="69">
        <v>2000</v>
      </c>
      <c r="P420" s="66">
        <f t="shared" si="6"/>
        <v>-500</v>
      </c>
      <c r="Q420" s="71" t="s">
        <v>1826</v>
      </c>
      <c r="R420" s="29"/>
      <c r="S420" s="29"/>
      <c r="T420" s="29"/>
      <c r="U420" s="29"/>
      <c r="V420" s="29"/>
      <c r="W420" s="29"/>
      <c r="X420" s="29"/>
      <c r="Y420" s="29"/>
      <c r="Z420" s="29"/>
      <c r="AA420" s="29"/>
      <c r="AB420" s="29"/>
      <c r="AC420" s="29"/>
      <c r="AD420" s="29"/>
      <c r="AE420" s="29"/>
      <c r="AF420" s="29"/>
      <c r="AG420" s="29"/>
      <c r="AH420" s="29"/>
      <c r="AI420" s="29"/>
      <c r="AJ420" s="29"/>
      <c r="AK420" s="29"/>
    </row>
    <row r="421" spans="1:37" s="30" customFormat="1" ht="69" customHeight="1" x14ac:dyDescent="0.25">
      <c r="A421" s="28" t="s">
        <v>1806</v>
      </c>
      <c r="B421" s="28" t="s">
        <v>1807</v>
      </c>
      <c r="C421" s="27" t="s">
        <v>1799</v>
      </c>
      <c r="D421" s="50"/>
      <c r="E421" s="50" t="s">
        <v>1827</v>
      </c>
      <c r="F421" s="50"/>
      <c r="G421" s="50" t="s">
        <v>1802</v>
      </c>
      <c r="H421" s="50" t="s">
        <v>1803</v>
      </c>
      <c r="I421" s="50" t="s">
        <v>1804</v>
      </c>
      <c r="J421" s="50">
        <v>150</v>
      </c>
      <c r="K421" s="50">
        <v>150</v>
      </c>
      <c r="L421" s="50">
        <v>150</v>
      </c>
      <c r="M421" s="68">
        <v>300</v>
      </c>
      <c r="N421" s="68">
        <v>200</v>
      </c>
      <c r="O421" s="69">
        <v>200</v>
      </c>
      <c r="P421" s="66">
        <f t="shared" si="6"/>
        <v>100</v>
      </c>
      <c r="Q421" s="71"/>
      <c r="R421" s="29"/>
      <c r="S421" s="29"/>
      <c r="T421" s="29"/>
      <c r="U421" s="29"/>
      <c r="V421" s="29"/>
      <c r="W421" s="29"/>
      <c r="X421" s="29"/>
      <c r="Y421" s="29"/>
      <c r="Z421" s="29"/>
      <c r="AA421" s="29"/>
      <c r="AB421" s="29"/>
      <c r="AC421" s="29"/>
      <c r="AD421" s="29"/>
      <c r="AE421" s="29"/>
      <c r="AF421" s="29"/>
      <c r="AG421" s="29"/>
      <c r="AH421" s="29"/>
      <c r="AI421" s="29"/>
      <c r="AJ421" s="29"/>
      <c r="AK421" s="29"/>
    </row>
    <row r="422" spans="1:37" s="30" customFormat="1" ht="69" customHeight="1" x14ac:dyDescent="0.25">
      <c r="A422" s="28" t="s">
        <v>1806</v>
      </c>
      <c r="B422" s="28" t="s">
        <v>1807</v>
      </c>
      <c r="C422" s="27" t="s">
        <v>1799</v>
      </c>
      <c r="D422" s="50"/>
      <c r="E422" s="50" t="s">
        <v>1828</v>
      </c>
      <c r="F422" s="50"/>
      <c r="G422" s="50" t="s">
        <v>1802</v>
      </c>
      <c r="H422" s="50" t="s">
        <v>1803</v>
      </c>
      <c r="I422" s="50" t="s">
        <v>1821</v>
      </c>
      <c r="J422" s="50">
        <v>1</v>
      </c>
      <c r="K422" s="50">
        <v>1</v>
      </c>
      <c r="L422" s="50">
        <v>1</v>
      </c>
      <c r="M422" s="68">
        <v>800</v>
      </c>
      <c r="N422" s="68">
        <v>125</v>
      </c>
      <c r="O422" s="69">
        <v>800</v>
      </c>
      <c r="P422" s="66">
        <f t="shared" si="6"/>
        <v>0</v>
      </c>
      <c r="Q422" s="71"/>
      <c r="R422" s="29"/>
      <c r="S422" s="29"/>
      <c r="T422" s="29"/>
      <c r="U422" s="29"/>
      <c r="V422" s="29"/>
      <c r="W422" s="29"/>
      <c r="X422" s="29"/>
      <c r="Y422" s="29"/>
      <c r="Z422" s="29"/>
      <c r="AA422" s="29"/>
      <c r="AB422" s="29"/>
      <c r="AC422" s="29"/>
      <c r="AD422" s="29"/>
      <c r="AE422" s="29"/>
      <c r="AF422" s="29"/>
      <c r="AG422" s="29"/>
      <c r="AH422" s="29"/>
      <c r="AI422" s="29"/>
      <c r="AJ422" s="29"/>
      <c r="AK422" s="29"/>
    </row>
    <row r="423" spans="1:37" s="30" customFormat="1" ht="69" customHeight="1" x14ac:dyDescent="0.25">
      <c r="A423" s="28" t="s">
        <v>1806</v>
      </c>
      <c r="B423" s="28" t="s">
        <v>1807</v>
      </c>
      <c r="C423" s="27" t="s">
        <v>1799</v>
      </c>
      <c r="D423" s="50"/>
      <c r="E423" s="50" t="s">
        <v>1829</v>
      </c>
      <c r="F423" s="50"/>
      <c r="G423" s="50" t="s">
        <v>1802</v>
      </c>
      <c r="H423" s="50" t="s">
        <v>1803</v>
      </c>
      <c r="I423" s="50" t="s">
        <v>1804</v>
      </c>
      <c r="J423" s="50">
        <v>100</v>
      </c>
      <c r="K423" s="50">
        <v>100</v>
      </c>
      <c r="L423" s="50">
        <v>100</v>
      </c>
      <c r="M423" s="68">
        <v>2500</v>
      </c>
      <c r="N423" s="68">
        <v>3200</v>
      </c>
      <c r="O423" s="69">
        <v>3000</v>
      </c>
      <c r="P423" s="66">
        <f t="shared" si="6"/>
        <v>-500</v>
      </c>
      <c r="Q423" s="71" t="s">
        <v>1830</v>
      </c>
      <c r="R423" s="29"/>
      <c r="S423" s="29"/>
      <c r="T423" s="29"/>
      <c r="U423" s="29"/>
      <c r="V423" s="29"/>
      <c r="W423" s="29"/>
      <c r="X423" s="29"/>
      <c r="Y423" s="29"/>
      <c r="Z423" s="29"/>
      <c r="AA423" s="29"/>
      <c r="AB423" s="29"/>
      <c r="AC423" s="29"/>
      <c r="AD423" s="29"/>
      <c r="AE423" s="29"/>
      <c r="AF423" s="29"/>
      <c r="AG423" s="29"/>
      <c r="AH423" s="29"/>
      <c r="AI423" s="29"/>
      <c r="AJ423" s="29"/>
      <c r="AK423" s="29"/>
    </row>
    <row r="424" spans="1:37" s="30" customFormat="1" ht="69" customHeight="1" x14ac:dyDescent="0.25">
      <c r="A424" s="28" t="s">
        <v>1806</v>
      </c>
      <c r="B424" s="28" t="s">
        <v>1807</v>
      </c>
      <c r="C424" s="27" t="s">
        <v>1799</v>
      </c>
      <c r="D424" s="50"/>
      <c r="E424" s="50" t="s">
        <v>1831</v>
      </c>
      <c r="F424" s="50"/>
      <c r="G424" s="50" t="s">
        <v>1802</v>
      </c>
      <c r="H424" s="50" t="s">
        <v>1803</v>
      </c>
      <c r="I424" s="50" t="s">
        <v>1804</v>
      </c>
      <c r="J424" s="50">
        <v>10</v>
      </c>
      <c r="K424" s="50">
        <v>10</v>
      </c>
      <c r="L424" s="50">
        <v>10</v>
      </c>
      <c r="M424" s="68">
        <v>3000</v>
      </c>
      <c r="N424" s="68">
        <v>3200</v>
      </c>
      <c r="O424" s="69">
        <v>3500</v>
      </c>
      <c r="P424" s="66">
        <f t="shared" si="6"/>
        <v>-500</v>
      </c>
      <c r="Q424" s="71"/>
      <c r="R424" s="29"/>
      <c r="S424" s="29"/>
      <c r="T424" s="29"/>
      <c r="U424" s="29"/>
      <c r="V424" s="29"/>
      <c r="W424" s="29"/>
      <c r="X424" s="29"/>
      <c r="Y424" s="29"/>
      <c r="Z424" s="29"/>
      <c r="AA424" s="29"/>
      <c r="AB424" s="29"/>
      <c r="AC424" s="29"/>
      <c r="AD424" s="29"/>
      <c r="AE424" s="29"/>
      <c r="AF424" s="29"/>
      <c r="AG424" s="29"/>
      <c r="AH424" s="29"/>
      <c r="AI424" s="29"/>
      <c r="AJ424" s="29"/>
      <c r="AK424" s="29"/>
    </row>
    <row r="425" spans="1:37" s="30" customFormat="1" ht="69" customHeight="1" x14ac:dyDescent="0.25">
      <c r="A425" s="28" t="s">
        <v>1806</v>
      </c>
      <c r="B425" s="28" t="s">
        <v>1807</v>
      </c>
      <c r="C425" s="27" t="s">
        <v>1799</v>
      </c>
      <c r="D425" s="50"/>
      <c r="E425" s="50" t="s">
        <v>1832</v>
      </c>
      <c r="F425" s="50"/>
      <c r="G425" s="50" t="s">
        <v>1802</v>
      </c>
      <c r="H425" s="50" t="s">
        <v>1803</v>
      </c>
      <c r="I425" s="50" t="s">
        <v>1804</v>
      </c>
      <c r="J425" s="50">
        <v>0</v>
      </c>
      <c r="K425" s="50">
        <v>0</v>
      </c>
      <c r="L425" s="50">
        <v>15</v>
      </c>
      <c r="M425" s="68">
        <v>0</v>
      </c>
      <c r="N425" s="68">
        <v>0</v>
      </c>
      <c r="O425" s="69">
        <v>1000</v>
      </c>
      <c r="P425" s="66">
        <f t="shared" si="6"/>
        <v>-1000</v>
      </c>
      <c r="Q425" s="71" t="s">
        <v>1833</v>
      </c>
      <c r="R425" s="29"/>
      <c r="S425" s="29"/>
      <c r="T425" s="29"/>
      <c r="U425" s="29"/>
      <c r="V425" s="29"/>
      <c r="W425" s="29"/>
      <c r="X425" s="29"/>
      <c r="Y425" s="29"/>
      <c r="Z425" s="29"/>
      <c r="AA425" s="29"/>
      <c r="AB425" s="29"/>
      <c r="AC425" s="29"/>
      <c r="AD425" s="29"/>
      <c r="AE425" s="29"/>
      <c r="AF425" s="29"/>
      <c r="AG425" s="29"/>
      <c r="AH425" s="29"/>
      <c r="AI425" s="29"/>
      <c r="AJ425" s="29"/>
      <c r="AK425" s="29"/>
    </row>
    <row r="426" spans="1:37" s="30" customFormat="1" ht="69" customHeight="1" x14ac:dyDescent="0.25">
      <c r="A426" s="28" t="s">
        <v>1806</v>
      </c>
      <c r="B426" s="28" t="s">
        <v>1807</v>
      </c>
      <c r="C426" s="27" t="s">
        <v>1799</v>
      </c>
      <c r="D426" s="50"/>
      <c r="E426" s="50" t="s">
        <v>1834</v>
      </c>
      <c r="F426" s="50"/>
      <c r="G426" s="50" t="s">
        <v>1802</v>
      </c>
      <c r="H426" s="50" t="s">
        <v>1803</v>
      </c>
      <c r="I426" s="50" t="s">
        <v>1804</v>
      </c>
      <c r="J426" s="50">
        <v>150</v>
      </c>
      <c r="K426" s="50">
        <v>200</v>
      </c>
      <c r="L426" s="50">
        <v>200</v>
      </c>
      <c r="M426" s="68">
        <v>800</v>
      </c>
      <c r="N426" s="68">
        <v>0</v>
      </c>
      <c r="O426" s="69">
        <v>800</v>
      </c>
      <c r="P426" s="66">
        <f t="shared" si="6"/>
        <v>0</v>
      </c>
      <c r="Q426" s="71" t="s">
        <v>1835</v>
      </c>
      <c r="R426" s="29"/>
      <c r="S426" s="29"/>
      <c r="T426" s="29"/>
      <c r="U426" s="29"/>
      <c r="V426" s="29"/>
      <c r="W426" s="29"/>
      <c r="X426" s="29"/>
      <c r="Y426" s="29"/>
      <c r="Z426" s="29"/>
      <c r="AA426" s="29"/>
      <c r="AB426" s="29"/>
      <c r="AC426" s="29"/>
      <c r="AD426" s="29"/>
      <c r="AE426" s="29"/>
      <c r="AF426" s="29"/>
      <c r="AG426" s="29"/>
      <c r="AH426" s="29"/>
      <c r="AI426" s="29"/>
      <c r="AJ426" s="29"/>
      <c r="AK426" s="29"/>
    </row>
    <row r="427" spans="1:37" s="30" customFormat="1" ht="69" customHeight="1" x14ac:dyDescent="0.25">
      <c r="A427" s="28" t="s">
        <v>1806</v>
      </c>
      <c r="B427" s="28" t="s">
        <v>1807</v>
      </c>
      <c r="C427" s="27" t="s">
        <v>1799</v>
      </c>
      <c r="D427" s="50"/>
      <c r="E427" s="50" t="s">
        <v>1836</v>
      </c>
      <c r="F427" s="50"/>
      <c r="G427" s="50" t="s">
        <v>1802</v>
      </c>
      <c r="H427" s="50" t="s">
        <v>1803</v>
      </c>
      <c r="I427" s="50" t="s">
        <v>1804</v>
      </c>
      <c r="J427" s="50">
        <v>150</v>
      </c>
      <c r="K427" s="50">
        <v>150</v>
      </c>
      <c r="L427" s="50">
        <v>150</v>
      </c>
      <c r="M427" s="68">
        <v>850</v>
      </c>
      <c r="N427" s="68">
        <v>600</v>
      </c>
      <c r="O427" s="69">
        <v>800</v>
      </c>
      <c r="P427" s="66">
        <f t="shared" si="6"/>
        <v>50</v>
      </c>
      <c r="Q427" s="71"/>
      <c r="R427" s="29"/>
      <c r="S427" s="29"/>
      <c r="T427" s="29"/>
      <c r="U427" s="29"/>
      <c r="V427" s="29"/>
      <c r="W427" s="29"/>
      <c r="X427" s="29"/>
      <c r="Y427" s="29"/>
      <c r="Z427" s="29"/>
      <c r="AA427" s="29"/>
      <c r="AB427" s="29"/>
      <c r="AC427" s="29"/>
      <c r="AD427" s="29"/>
      <c r="AE427" s="29"/>
      <c r="AF427" s="29"/>
      <c r="AG427" s="29"/>
      <c r="AH427" s="29"/>
      <c r="AI427" s="29"/>
      <c r="AJ427" s="29"/>
      <c r="AK427" s="29"/>
    </row>
    <row r="428" spans="1:37" s="30" customFormat="1" ht="69" customHeight="1" x14ac:dyDescent="0.25">
      <c r="A428" s="28" t="s">
        <v>1806</v>
      </c>
      <c r="B428" s="28" t="s">
        <v>1807</v>
      </c>
      <c r="C428" s="27" t="s">
        <v>1799</v>
      </c>
      <c r="D428" s="50"/>
      <c r="E428" s="50" t="s">
        <v>1837</v>
      </c>
      <c r="F428" s="50"/>
      <c r="G428" s="50" t="s">
        <v>1838</v>
      </c>
      <c r="H428" s="50" t="s">
        <v>1803</v>
      </c>
      <c r="I428" s="50" t="s">
        <v>1804</v>
      </c>
      <c r="J428" s="50">
        <v>100</v>
      </c>
      <c r="K428" s="50">
        <v>100</v>
      </c>
      <c r="L428" s="50">
        <v>100</v>
      </c>
      <c r="M428" s="68">
        <v>400</v>
      </c>
      <c r="N428" s="68">
        <v>300</v>
      </c>
      <c r="O428" s="69">
        <v>400</v>
      </c>
      <c r="P428" s="66">
        <f t="shared" si="6"/>
        <v>0</v>
      </c>
      <c r="Q428" s="71"/>
      <c r="R428" s="29"/>
      <c r="S428" s="29"/>
      <c r="T428" s="29"/>
      <c r="U428" s="29"/>
      <c r="V428" s="29"/>
      <c r="W428" s="29"/>
      <c r="X428" s="29"/>
      <c r="Y428" s="29"/>
      <c r="Z428" s="29"/>
      <c r="AA428" s="29"/>
      <c r="AB428" s="29"/>
      <c r="AC428" s="29"/>
      <c r="AD428" s="29"/>
      <c r="AE428" s="29"/>
      <c r="AF428" s="29"/>
      <c r="AG428" s="29"/>
      <c r="AH428" s="29"/>
      <c r="AI428" s="29"/>
      <c r="AJ428" s="29"/>
      <c r="AK428" s="29"/>
    </row>
    <row r="429" spans="1:37" s="30" customFormat="1" ht="69" customHeight="1" x14ac:dyDescent="0.25">
      <c r="A429" s="28" t="s">
        <v>1806</v>
      </c>
      <c r="B429" s="28" t="s">
        <v>1807</v>
      </c>
      <c r="C429" s="27" t="s">
        <v>1799</v>
      </c>
      <c r="D429" s="50" t="s">
        <v>1839</v>
      </c>
      <c r="E429" s="50" t="s">
        <v>1840</v>
      </c>
      <c r="F429" s="50"/>
      <c r="G429" s="50" t="s">
        <v>1841</v>
      </c>
      <c r="H429" s="50" t="s">
        <v>1803</v>
      </c>
      <c r="I429" s="50" t="s">
        <v>1804</v>
      </c>
      <c r="J429" s="50">
        <v>30</v>
      </c>
      <c r="K429" s="50">
        <v>35</v>
      </c>
      <c r="L429" s="50">
        <v>100</v>
      </c>
      <c r="M429" s="68">
        <v>150</v>
      </c>
      <c r="N429" s="68">
        <v>0</v>
      </c>
      <c r="O429" s="69">
        <v>500</v>
      </c>
      <c r="P429" s="66">
        <f t="shared" si="6"/>
        <v>-350</v>
      </c>
      <c r="Q429" s="71" t="s">
        <v>1842</v>
      </c>
      <c r="R429" s="29"/>
      <c r="S429" s="29"/>
      <c r="T429" s="29"/>
      <c r="U429" s="29"/>
      <c r="V429" s="29"/>
      <c r="W429" s="29"/>
      <c r="X429" s="29"/>
      <c r="Y429" s="29"/>
      <c r="Z429" s="29"/>
      <c r="AA429" s="29"/>
      <c r="AB429" s="29"/>
      <c r="AC429" s="29"/>
      <c r="AD429" s="29"/>
      <c r="AE429" s="29"/>
      <c r="AF429" s="29"/>
      <c r="AG429" s="29"/>
      <c r="AH429" s="29"/>
      <c r="AI429" s="29"/>
      <c r="AJ429" s="29"/>
      <c r="AK429" s="29"/>
    </row>
    <row r="430" spans="1:37" s="30" customFormat="1" ht="69" customHeight="1" x14ac:dyDescent="0.25">
      <c r="A430" s="28" t="s">
        <v>1806</v>
      </c>
      <c r="B430" s="28" t="s">
        <v>1807</v>
      </c>
      <c r="C430" s="27" t="s">
        <v>1799</v>
      </c>
      <c r="D430" s="50"/>
      <c r="E430" s="50" t="s">
        <v>1843</v>
      </c>
      <c r="F430" s="50"/>
      <c r="G430" s="50" t="s">
        <v>1841</v>
      </c>
      <c r="H430" s="50" t="s">
        <v>1803</v>
      </c>
      <c r="I430" s="50" t="s">
        <v>1804</v>
      </c>
      <c r="J430" s="50">
        <v>5</v>
      </c>
      <c r="K430" s="50">
        <v>50</v>
      </c>
      <c r="L430" s="50">
        <v>25</v>
      </c>
      <c r="M430" s="68">
        <v>700</v>
      </c>
      <c r="N430" s="68">
        <v>33</v>
      </c>
      <c r="O430" s="69">
        <v>700</v>
      </c>
      <c r="P430" s="66">
        <f t="shared" si="6"/>
        <v>0</v>
      </c>
      <c r="Q430" s="71"/>
      <c r="R430" s="29"/>
      <c r="S430" s="29"/>
      <c r="T430" s="29"/>
      <c r="U430" s="29"/>
      <c r="V430" s="29"/>
      <c r="W430" s="29"/>
      <c r="X430" s="29"/>
      <c r="Y430" s="29"/>
      <c r="Z430" s="29"/>
      <c r="AA430" s="29"/>
      <c r="AB430" s="29"/>
      <c r="AC430" s="29"/>
      <c r="AD430" s="29"/>
      <c r="AE430" s="29"/>
      <c r="AF430" s="29"/>
      <c r="AG430" s="29"/>
      <c r="AH430" s="29"/>
      <c r="AI430" s="29"/>
      <c r="AJ430" s="29"/>
      <c r="AK430" s="29"/>
    </row>
    <row r="431" spans="1:37" s="30" customFormat="1" ht="69" customHeight="1" x14ac:dyDescent="0.25">
      <c r="A431" s="28" t="s">
        <v>1848</v>
      </c>
      <c r="B431" s="28" t="s">
        <v>1849</v>
      </c>
      <c r="C431" s="27" t="s">
        <v>1799</v>
      </c>
      <c r="D431" s="50" t="s">
        <v>1844</v>
      </c>
      <c r="E431" s="50" t="s">
        <v>1845</v>
      </c>
      <c r="F431" s="50"/>
      <c r="G431" s="50" t="s">
        <v>1846</v>
      </c>
      <c r="H431" s="50" t="s">
        <v>1803</v>
      </c>
      <c r="I431" s="50" t="s">
        <v>1847</v>
      </c>
      <c r="J431" s="50">
        <v>6</v>
      </c>
      <c r="K431" s="50">
        <v>6</v>
      </c>
      <c r="L431" s="50">
        <v>6</v>
      </c>
      <c r="M431" s="68">
        <v>1500</v>
      </c>
      <c r="N431" s="68">
        <v>0</v>
      </c>
      <c r="O431" s="69">
        <v>1500</v>
      </c>
      <c r="P431" s="66">
        <f t="shared" si="6"/>
        <v>0</v>
      </c>
      <c r="Q431" s="71"/>
      <c r="R431" s="29"/>
      <c r="S431" s="29"/>
      <c r="T431" s="29"/>
      <c r="U431" s="29"/>
      <c r="V431" s="29"/>
      <c r="W431" s="29"/>
      <c r="X431" s="29"/>
      <c r="Y431" s="29"/>
      <c r="Z431" s="29"/>
      <c r="AA431" s="29"/>
      <c r="AB431" s="29"/>
      <c r="AC431" s="29"/>
      <c r="AD431" s="29"/>
      <c r="AE431" s="29"/>
      <c r="AF431" s="29"/>
      <c r="AG431" s="29"/>
      <c r="AH431" s="29"/>
      <c r="AI431" s="29"/>
      <c r="AJ431" s="29"/>
      <c r="AK431" s="29"/>
    </row>
    <row r="432" spans="1:37" s="30" customFormat="1" ht="69" customHeight="1" x14ac:dyDescent="0.25">
      <c r="A432" s="28" t="s">
        <v>1848</v>
      </c>
      <c r="B432" s="28" t="s">
        <v>1849</v>
      </c>
      <c r="C432" s="27" t="s">
        <v>1799</v>
      </c>
      <c r="D432" s="50"/>
      <c r="E432" s="50" t="s">
        <v>1850</v>
      </c>
      <c r="F432" s="50"/>
      <c r="G432" s="50" t="s">
        <v>1846</v>
      </c>
      <c r="H432" s="50" t="s">
        <v>1803</v>
      </c>
      <c r="I432" s="50" t="s">
        <v>1851</v>
      </c>
      <c r="J432" s="50">
        <v>1</v>
      </c>
      <c r="K432" s="50">
        <v>1</v>
      </c>
      <c r="L432" s="50">
        <v>1</v>
      </c>
      <c r="M432" s="68">
        <v>2000</v>
      </c>
      <c r="N432" s="68">
        <v>2000</v>
      </c>
      <c r="O432" s="69">
        <v>2000</v>
      </c>
      <c r="P432" s="66">
        <f t="shared" si="6"/>
        <v>0</v>
      </c>
      <c r="Q432" s="71"/>
      <c r="R432" s="29"/>
      <c r="S432" s="29"/>
      <c r="T432" s="29"/>
      <c r="U432" s="29"/>
      <c r="V432" s="29"/>
      <c r="W432" s="29"/>
      <c r="X432" s="29"/>
      <c r="Y432" s="29"/>
      <c r="Z432" s="29"/>
      <c r="AA432" s="29"/>
      <c r="AB432" s="29"/>
      <c r="AC432" s="29"/>
      <c r="AD432" s="29"/>
      <c r="AE432" s="29"/>
      <c r="AF432" s="29"/>
      <c r="AG432" s="29"/>
      <c r="AH432" s="29"/>
      <c r="AI432" s="29"/>
      <c r="AJ432" s="29"/>
      <c r="AK432" s="29"/>
    </row>
    <row r="433" spans="1:37" s="30" customFormat="1" ht="69" customHeight="1" x14ac:dyDescent="0.25">
      <c r="A433" s="28" t="s">
        <v>1848</v>
      </c>
      <c r="B433" s="28" t="s">
        <v>1849</v>
      </c>
      <c r="C433" s="27" t="s">
        <v>1799</v>
      </c>
      <c r="D433" s="50"/>
      <c r="E433" s="50" t="s">
        <v>1852</v>
      </c>
      <c r="F433" s="50"/>
      <c r="G433" s="50" t="s">
        <v>1846</v>
      </c>
      <c r="H433" s="50" t="s">
        <v>1803</v>
      </c>
      <c r="I433" s="50" t="s">
        <v>1851</v>
      </c>
      <c r="J433" s="50">
        <v>1</v>
      </c>
      <c r="K433" s="50">
        <v>1</v>
      </c>
      <c r="L433" s="50">
        <v>1</v>
      </c>
      <c r="M433" s="68">
        <v>800</v>
      </c>
      <c r="N433" s="68">
        <v>800</v>
      </c>
      <c r="O433" s="69">
        <v>800</v>
      </c>
      <c r="P433" s="66">
        <f t="shared" si="6"/>
        <v>0</v>
      </c>
      <c r="Q433" s="71"/>
      <c r="R433" s="29"/>
      <c r="S433" s="29"/>
      <c r="T433" s="29"/>
      <c r="U433" s="29"/>
      <c r="V433" s="29"/>
      <c r="W433" s="29"/>
      <c r="X433" s="29"/>
      <c r="Y433" s="29"/>
      <c r="Z433" s="29"/>
      <c r="AA433" s="29"/>
      <c r="AB433" s="29"/>
      <c r="AC433" s="29"/>
      <c r="AD433" s="29"/>
      <c r="AE433" s="29"/>
      <c r="AF433" s="29"/>
      <c r="AG433" s="29"/>
      <c r="AH433" s="29"/>
      <c r="AI433" s="29"/>
      <c r="AJ433" s="29"/>
      <c r="AK433" s="29"/>
    </row>
    <row r="434" spans="1:37" s="30" customFormat="1" ht="69" customHeight="1" x14ac:dyDescent="0.25">
      <c r="A434" s="28" t="s">
        <v>1848</v>
      </c>
      <c r="B434" s="28" t="s">
        <v>1849</v>
      </c>
      <c r="C434" s="27" t="s">
        <v>1799</v>
      </c>
      <c r="D434" s="50"/>
      <c r="E434" s="50" t="s">
        <v>1853</v>
      </c>
      <c r="F434" s="50"/>
      <c r="G434" s="50" t="s">
        <v>1846</v>
      </c>
      <c r="H434" s="50" t="s">
        <v>1803</v>
      </c>
      <c r="I434" s="50" t="s">
        <v>1851</v>
      </c>
      <c r="J434" s="50">
        <v>1</v>
      </c>
      <c r="K434" s="50">
        <v>1</v>
      </c>
      <c r="L434" s="50">
        <v>1</v>
      </c>
      <c r="M434" s="68"/>
      <c r="N434" s="68"/>
      <c r="O434" s="69">
        <v>500</v>
      </c>
      <c r="P434" s="66">
        <f t="shared" si="6"/>
        <v>-500</v>
      </c>
      <c r="Q434" s="71" t="s">
        <v>1854</v>
      </c>
      <c r="R434" s="29"/>
      <c r="S434" s="29"/>
      <c r="T434" s="29"/>
      <c r="U434" s="29"/>
      <c r="V434" s="29"/>
      <c r="W434" s="29"/>
      <c r="X434" s="29"/>
      <c r="Y434" s="29"/>
      <c r="Z434" s="29"/>
      <c r="AA434" s="29"/>
      <c r="AB434" s="29"/>
      <c r="AC434" s="29"/>
      <c r="AD434" s="29"/>
      <c r="AE434" s="29"/>
      <c r="AF434" s="29"/>
      <c r="AG434" s="29"/>
      <c r="AH434" s="29"/>
      <c r="AI434" s="29"/>
      <c r="AJ434" s="29"/>
      <c r="AK434" s="29"/>
    </row>
    <row r="435" spans="1:37" s="30" customFormat="1" ht="69" customHeight="1" x14ac:dyDescent="0.25">
      <c r="A435" s="28" t="s">
        <v>1848</v>
      </c>
      <c r="B435" s="28" t="s">
        <v>1849</v>
      </c>
      <c r="C435" s="27" t="s">
        <v>1799</v>
      </c>
      <c r="D435" s="50"/>
      <c r="E435" s="50" t="s">
        <v>1855</v>
      </c>
      <c r="F435" s="50"/>
      <c r="G435" s="50" t="s">
        <v>1846</v>
      </c>
      <c r="H435" s="50" t="s">
        <v>1803</v>
      </c>
      <c r="I435" s="50" t="s">
        <v>1851</v>
      </c>
      <c r="J435" s="50">
        <v>1</v>
      </c>
      <c r="K435" s="50">
        <v>1</v>
      </c>
      <c r="L435" s="50">
        <v>1</v>
      </c>
      <c r="M435" s="68"/>
      <c r="N435" s="68"/>
      <c r="O435" s="69">
        <v>700</v>
      </c>
      <c r="P435" s="66">
        <f t="shared" si="6"/>
        <v>-700</v>
      </c>
      <c r="Q435" s="71" t="s">
        <v>1854</v>
      </c>
      <c r="R435" s="29"/>
      <c r="S435" s="29"/>
      <c r="T435" s="29"/>
      <c r="U435" s="29"/>
      <c r="V435" s="29"/>
      <c r="W435" s="29"/>
      <c r="X435" s="29"/>
      <c r="Y435" s="29"/>
      <c r="Z435" s="29"/>
      <c r="AA435" s="29"/>
      <c r="AB435" s="29"/>
      <c r="AC435" s="29"/>
      <c r="AD435" s="29"/>
      <c r="AE435" s="29"/>
      <c r="AF435" s="29"/>
      <c r="AG435" s="29"/>
      <c r="AH435" s="29"/>
      <c r="AI435" s="29"/>
      <c r="AJ435" s="29"/>
      <c r="AK435" s="29"/>
    </row>
    <row r="436" spans="1:37" s="30" customFormat="1" ht="69" customHeight="1" x14ac:dyDescent="0.25">
      <c r="A436" s="28" t="s">
        <v>1883</v>
      </c>
      <c r="B436" s="28" t="s">
        <v>1878</v>
      </c>
      <c r="C436" s="27" t="s">
        <v>1856</v>
      </c>
      <c r="D436" s="50" t="s">
        <v>1878</v>
      </c>
      <c r="E436" s="50" t="s">
        <v>1879</v>
      </c>
      <c r="F436" s="50"/>
      <c r="G436" s="50" t="s">
        <v>1880</v>
      </c>
      <c r="H436" s="50"/>
      <c r="I436" s="50" t="s">
        <v>1881</v>
      </c>
      <c r="J436" s="50">
        <v>6</v>
      </c>
      <c r="K436" s="50" t="s">
        <v>1882</v>
      </c>
      <c r="L436" s="50" t="s">
        <v>1870</v>
      </c>
      <c r="M436" s="66">
        <v>10000</v>
      </c>
      <c r="N436" s="66">
        <v>3000</v>
      </c>
      <c r="O436" s="67">
        <v>10000</v>
      </c>
      <c r="P436" s="66">
        <f t="shared" si="6"/>
        <v>0</v>
      </c>
      <c r="Q436" s="71"/>
      <c r="R436" s="29"/>
      <c r="S436" s="29"/>
      <c r="T436" s="29"/>
      <c r="U436" s="29"/>
      <c r="V436" s="29"/>
      <c r="W436" s="29"/>
      <c r="X436" s="29"/>
      <c r="Y436" s="29"/>
      <c r="Z436" s="29"/>
      <c r="AA436" s="29"/>
      <c r="AB436" s="29"/>
      <c r="AC436" s="29"/>
      <c r="AD436" s="29"/>
      <c r="AE436" s="29"/>
      <c r="AF436" s="29"/>
      <c r="AG436" s="29"/>
      <c r="AH436" s="29"/>
      <c r="AI436" s="29"/>
      <c r="AJ436" s="29"/>
      <c r="AK436" s="29"/>
    </row>
    <row r="437" spans="1:37" s="30" customFormat="1" ht="69" customHeight="1" x14ac:dyDescent="0.25">
      <c r="A437" s="28" t="s">
        <v>1864</v>
      </c>
      <c r="B437" s="28" t="s">
        <v>1865</v>
      </c>
      <c r="C437" s="27" t="s">
        <v>1856</v>
      </c>
      <c r="D437" s="50" t="s">
        <v>1857</v>
      </c>
      <c r="E437" s="50" t="s">
        <v>1858</v>
      </c>
      <c r="F437" s="50" t="s">
        <v>91</v>
      </c>
      <c r="G437" s="50" t="s">
        <v>1859</v>
      </c>
      <c r="H437" s="50" t="s">
        <v>1860</v>
      </c>
      <c r="I437" s="50" t="s">
        <v>1861</v>
      </c>
      <c r="J437" s="50"/>
      <c r="K437" s="50"/>
      <c r="L437" s="50" t="s">
        <v>1862</v>
      </c>
      <c r="M437" s="66">
        <v>22500</v>
      </c>
      <c r="N437" s="66">
        <v>759.53</v>
      </c>
      <c r="O437" s="67">
        <v>22500</v>
      </c>
      <c r="P437" s="66">
        <f t="shared" si="6"/>
        <v>0</v>
      </c>
      <c r="Q437" s="71" t="s">
        <v>1863</v>
      </c>
      <c r="R437" s="29"/>
      <c r="S437" s="29"/>
      <c r="T437" s="29"/>
      <c r="U437" s="29"/>
      <c r="V437" s="29"/>
      <c r="W437" s="29"/>
      <c r="X437" s="29"/>
      <c r="Y437" s="29"/>
      <c r="Z437" s="29"/>
      <c r="AA437" s="29"/>
      <c r="AB437" s="29"/>
      <c r="AC437" s="29"/>
      <c r="AD437" s="29"/>
      <c r="AE437" s="29"/>
      <c r="AF437" s="29"/>
      <c r="AG437" s="29"/>
      <c r="AH437" s="29"/>
      <c r="AI437" s="29"/>
      <c r="AJ437" s="29"/>
      <c r="AK437" s="29"/>
    </row>
    <row r="438" spans="1:37" s="30" customFormat="1" ht="69" customHeight="1" x14ac:dyDescent="0.25">
      <c r="A438" s="28" t="s">
        <v>1871</v>
      </c>
      <c r="B438" s="28" t="s">
        <v>1872</v>
      </c>
      <c r="C438" s="27" t="s">
        <v>1856</v>
      </c>
      <c r="D438" s="50" t="s">
        <v>1866</v>
      </c>
      <c r="E438" s="50" t="s">
        <v>1867</v>
      </c>
      <c r="F438" s="50"/>
      <c r="G438" s="50" t="s">
        <v>1868</v>
      </c>
      <c r="H438" s="50"/>
      <c r="I438" s="50" t="s">
        <v>1869</v>
      </c>
      <c r="J438" s="50" t="s">
        <v>1869</v>
      </c>
      <c r="K438" s="50"/>
      <c r="L438" s="50" t="s">
        <v>1870</v>
      </c>
      <c r="M438" s="66">
        <v>34000</v>
      </c>
      <c r="N438" s="66">
        <v>5491.62</v>
      </c>
      <c r="O438" s="67">
        <v>28600</v>
      </c>
      <c r="P438" s="66">
        <f t="shared" si="6"/>
        <v>5400</v>
      </c>
      <c r="Q438" s="75"/>
      <c r="R438" s="29"/>
      <c r="S438" s="29"/>
      <c r="T438" s="29"/>
      <c r="U438" s="29"/>
      <c r="V438" s="29"/>
      <c r="W438" s="29"/>
      <c r="X438" s="29"/>
      <c r="Y438" s="29"/>
      <c r="Z438" s="29"/>
      <c r="AA438" s="29"/>
      <c r="AB438" s="29"/>
      <c r="AC438" s="29"/>
      <c r="AD438" s="29"/>
      <c r="AE438" s="29"/>
      <c r="AF438" s="29"/>
      <c r="AG438" s="29"/>
      <c r="AH438" s="29"/>
      <c r="AI438" s="29"/>
      <c r="AJ438" s="29"/>
      <c r="AK438" s="29"/>
    </row>
    <row r="439" spans="1:37" s="30" customFormat="1" ht="69" customHeight="1" x14ac:dyDescent="0.25">
      <c r="A439" s="28" t="s">
        <v>1877</v>
      </c>
      <c r="B439" s="28" t="s">
        <v>1873</v>
      </c>
      <c r="C439" s="27" t="s">
        <v>1856</v>
      </c>
      <c r="D439" s="50" t="s">
        <v>1873</v>
      </c>
      <c r="E439" s="50" t="s">
        <v>1873</v>
      </c>
      <c r="F439" s="50"/>
      <c r="G439" s="50" t="s">
        <v>1874</v>
      </c>
      <c r="H439" s="50"/>
      <c r="I439" s="50" t="s">
        <v>1875</v>
      </c>
      <c r="J439" s="50"/>
      <c r="K439" s="50"/>
      <c r="L439" s="50" t="s">
        <v>1870</v>
      </c>
      <c r="M439" s="66">
        <v>2500</v>
      </c>
      <c r="N439" s="66">
        <v>2500</v>
      </c>
      <c r="O439" s="67">
        <v>2500</v>
      </c>
      <c r="P439" s="66">
        <f t="shared" si="6"/>
        <v>0</v>
      </c>
      <c r="Q439" s="71" t="s">
        <v>1876</v>
      </c>
      <c r="R439" s="29"/>
      <c r="S439" s="29"/>
      <c r="T439" s="29"/>
      <c r="U439" s="29"/>
      <c r="V439" s="29"/>
      <c r="W439" s="29"/>
      <c r="X439" s="29"/>
      <c r="Y439" s="29"/>
      <c r="Z439" s="29"/>
      <c r="AA439" s="29"/>
      <c r="AB439" s="29"/>
      <c r="AC439" s="29"/>
      <c r="AD439" s="29"/>
      <c r="AE439" s="29"/>
      <c r="AF439" s="29"/>
      <c r="AG439" s="29"/>
      <c r="AH439" s="29"/>
      <c r="AI439" s="29"/>
      <c r="AJ439" s="29"/>
      <c r="AK439" s="29"/>
    </row>
    <row r="440" spans="1:37" s="30" customFormat="1" ht="69" customHeight="1" x14ac:dyDescent="0.25">
      <c r="A440" s="28" t="s">
        <v>1887</v>
      </c>
      <c r="B440" s="28" t="s">
        <v>1888</v>
      </c>
      <c r="C440" s="27" t="s">
        <v>1884</v>
      </c>
      <c r="D440" s="50" t="s">
        <v>1885</v>
      </c>
      <c r="E440" s="50" t="s">
        <v>1716</v>
      </c>
      <c r="F440" s="50"/>
      <c r="G440" s="50" t="s">
        <v>1886</v>
      </c>
      <c r="H440" s="50"/>
      <c r="I440" s="50"/>
      <c r="J440" s="50"/>
      <c r="K440" s="50"/>
      <c r="L440" s="50"/>
      <c r="M440" s="66">
        <v>2000</v>
      </c>
      <c r="N440" s="66">
        <v>829.54</v>
      </c>
      <c r="O440" s="67">
        <v>2000</v>
      </c>
      <c r="P440" s="66">
        <f t="shared" si="6"/>
        <v>0</v>
      </c>
      <c r="Q440" s="71"/>
      <c r="R440" s="29"/>
      <c r="S440" s="29"/>
      <c r="T440" s="29"/>
      <c r="U440" s="29"/>
      <c r="V440" s="29"/>
      <c r="W440" s="29"/>
      <c r="X440" s="29"/>
      <c r="Y440" s="29"/>
      <c r="Z440" s="29"/>
      <c r="AA440" s="29"/>
      <c r="AB440" s="29"/>
      <c r="AC440" s="29"/>
      <c r="AD440" s="29"/>
      <c r="AE440" s="29"/>
      <c r="AF440" s="29"/>
      <c r="AG440" s="29"/>
      <c r="AH440" s="29"/>
      <c r="AI440" s="29"/>
      <c r="AJ440" s="29"/>
      <c r="AK440" s="29"/>
    </row>
    <row r="441" spans="1:37" s="30" customFormat="1" ht="69" customHeight="1" x14ac:dyDescent="0.25">
      <c r="A441" s="28" t="s">
        <v>1887</v>
      </c>
      <c r="B441" s="28" t="s">
        <v>1888</v>
      </c>
      <c r="C441" s="27" t="s">
        <v>1884</v>
      </c>
      <c r="D441" s="50"/>
      <c r="E441" s="50" t="s">
        <v>3149</v>
      </c>
      <c r="F441" s="50"/>
      <c r="G441" s="50"/>
      <c r="H441" s="50"/>
      <c r="I441" s="50"/>
      <c r="J441" s="50"/>
      <c r="K441" s="50"/>
      <c r="L441" s="50"/>
      <c r="M441" s="66"/>
      <c r="N441" s="66"/>
      <c r="O441" s="67"/>
      <c r="P441" s="66">
        <f t="shared" si="6"/>
        <v>0</v>
      </c>
      <c r="Q441" s="71"/>
      <c r="R441" s="29"/>
      <c r="S441" s="29"/>
      <c r="T441" s="29"/>
      <c r="U441" s="29"/>
      <c r="V441" s="29"/>
      <c r="W441" s="29"/>
      <c r="X441" s="29"/>
      <c r="Y441" s="29"/>
      <c r="Z441" s="29"/>
      <c r="AA441" s="29"/>
      <c r="AB441" s="29"/>
      <c r="AC441" s="29"/>
      <c r="AD441" s="29"/>
      <c r="AE441" s="29"/>
      <c r="AF441" s="29"/>
      <c r="AG441" s="29"/>
      <c r="AH441" s="29"/>
      <c r="AI441" s="29"/>
      <c r="AJ441" s="29"/>
      <c r="AK441" s="29"/>
    </row>
    <row r="442" spans="1:37" s="30" customFormat="1" ht="69" customHeight="1" x14ac:dyDescent="0.25">
      <c r="A442" s="28" t="s">
        <v>1887</v>
      </c>
      <c r="B442" s="28" t="s">
        <v>1888</v>
      </c>
      <c r="C442" s="27" t="s">
        <v>1884</v>
      </c>
      <c r="D442" s="50"/>
      <c r="E442" s="50" t="s">
        <v>3113</v>
      </c>
      <c r="F442" s="50"/>
      <c r="G442" s="50"/>
      <c r="H442" s="50"/>
      <c r="I442" s="50"/>
      <c r="J442" s="50"/>
      <c r="K442" s="50"/>
      <c r="L442" s="50"/>
      <c r="M442" s="66"/>
      <c r="N442" s="66"/>
      <c r="O442" s="67"/>
      <c r="P442" s="66">
        <f t="shared" si="6"/>
        <v>0</v>
      </c>
      <c r="Q442" s="71"/>
      <c r="R442" s="29"/>
      <c r="S442" s="29"/>
      <c r="T442" s="29"/>
      <c r="U442" s="29"/>
      <c r="V442" s="29"/>
      <c r="W442" s="29"/>
      <c r="X442" s="29"/>
      <c r="Y442" s="29"/>
      <c r="Z442" s="29"/>
      <c r="AA442" s="29"/>
      <c r="AB442" s="29"/>
      <c r="AC442" s="29"/>
      <c r="AD442" s="29"/>
      <c r="AE442" s="29"/>
      <c r="AF442" s="29"/>
      <c r="AG442" s="29"/>
      <c r="AH442" s="29"/>
      <c r="AI442" s="29"/>
      <c r="AJ442" s="29"/>
      <c r="AK442" s="29"/>
    </row>
    <row r="443" spans="1:37" s="30" customFormat="1" ht="69" customHeight="1" x14ac:dyDescent="0.25">
      <c r="A443" s="28" t="s">
        <v>1893</v>
      </c>
      <c r="B443" s="28" t="s">
        <v>1894</v>
      </c>
      <c r="C443" s="27" t="s">
        <v>1889</v>
      </c>
      <c r="D443" s="50" t="s">
        <v>1890</v>
      </c>
      <c r="E443" s="50" t="s">
        <v>1891</v>
      </c>
      <c r="F443" s="50" t="s">
        <v>91</v>
      </c>
      <c r="G443" s="50" t="s">
        <v>1892</v>
      </c>
      <c r="H443" s="50" t="s">
        <v>1860</v>
      </c>
      <c r="I443" s="50" t="s">
        <v>1861</v>
      </c>
      <c r="J443" s="50">
        <v>4</v>
      </c>
      <c r="K443" s="50">
        <v>4</v>
      </c>
      <c r="L443" s="50"/>
      <c r="M443" s="68">
        <v>39165</v>
      </c>
      <c r="N443" s="68">
        <v>22978.81</v>
      </c>
      <c r="O443" s="69">
        <v>39165</v>
      </c>
      <c r="P443" s="66">
        <f t="shared" si="6"/>
        <v>0</v>
      </c>
      <c r="Q443" s="71"/>
      <c r="R443" s="29"/>
      <c r="S443" s="29"/>
      <c r="T443" s="29"/>
      <c r="U443" s="29"/>
      <c r="V443" s="29"/>
      <c r="W443" s="29"/>
      <c r="X443" s="29"/>
      <c r="Y443" s="29"/>
      <c r="Z443" s="29"/>
      <c r="AA443" s="29"/>
      <c r="AB443" s="29"/>
      <c r="AC443" s="29"/>
      <c r="AD443" s="29"/>
      <c r="AE443" s="29"/>
      <c r="AF443" s="29"/>
      <c r="AG443" s="29"/>
      <c r="AH443" s="29"/>
      <c r="AI443" s="29"/>
      <c r="AJ443" s="29"/>
      <c r="AK443" s="29"/>
    </row>
    <row r="444" spans="1:37" s="30" customFormat="1" ht="69" customHeight="1" x14ac:dyDescent="0.25">
      <c r="A444" s="28" t="s">
        <v>3151</v>
      </c>
      <c r="B444" s="28" t="s">
        <v>3150</v>
      </c>
      <c r="C444" s="27" t="s">
        <v>1889</v>
      </c>
      <c r="D444" s="50" t="s">
        <v>3150</v>
      </c>
      <c r="E444" s="50"/>
      <c r="F444" s="50" t="s">
        <v>91</v>
      </c>
      <c r="G444" s="50"/>
      <c r="H444" s="50"/>
      <c r="I444" s="50"/>
      <c r="J444" s="50"/>
      <c r="K444" s="50"/>
      <c r="L444" s="50"/>
      <c r="M444" s="66"/>
      <c r="N444" s="66"/>
      <c r="O444" s="67">
        <v>5000</v>
      </c>
      <c r="P444" s="66">
        <f t="shared" si="6"/>
        <v>-5000</v>
      </c>
      <c r="Q444" s="71"/>
      <c r="R444" s="29"/>
      <c r="S444" s="29"/>
      <c r="T444" s="29"/>
      <c r="U444" s="29"/>
      <c r="V444" s="29"/>
      <c r="W444" s="29"/>
      <c r="X444" s="29"/>
      <c r="Y444" s="29"/>
      <c r="Z444" s="29"/>
      <c r="AA444" s="29"/>
      <c r="AB444" s="29"/>
      <c r="AC444" s="29"/>
      <c r="AD444" s="29"/>
      <c r="AE444" s="29"/>
      <c r="AF444" s="29"/>
      <c r="AG444" s="29"/>
      <c r="AH444" s="29"/>
      <c r="AI444" s="29"/>
      <c r="AJ444" s="29"/>
      <c r="AK444" s="29"/>
    </row>
    <row r="445" spans="1:37" s="30" customFormat="1" ht="69" customHeight="1" x14ac:dyDescent="0.25">
      <c r="A445" s="28" t="s">
        <v>3153</v>
      </c>
      <c r="B445" s="28" t="s">
        <v>3152</v>
      </c>
      <c r="C445" s="27" t="s">
        <v>1889</v>
      </c>
      <c r="D445" s="50" t="s">
        <v>3152</v>
      </c>
      <c r="E445" s="50"/>
      <c r="F445" s="50"/>
      <c r="G445" s="50"/>
      <c r="H445" s="50"/>
      <c r="I445" s="50"/>
      <c r="J445" s="50"/>
      <c r="K445" s="50"/>
      <c r="L445" s="50"/>
      <c r="M445" s="66"/>
      <c r="N445" s="66"/>
      <c r="O445" s="67">
        <v>2500</v>
      </c>
      <c r="P445" s="66">
        <f t="shared" si="6"/>
        <v>-2500</v>
      </c>
      <c r="Q445" s="71" t="s">
        <v>3079</v>
      </c>
      <c r="R445" s="29"/>
      <c r="S445" s="29"/>
      <c r="T445" s="29"/>
      <c r="U445" s="29"/>
      <c r="V445" s="29"/>
      <c r="W445" s="29"/>
      <c r="X445" s="29"/>
      <c r="Y445" s="29"/>
      <c r="Z445" s="29"/>
      <c r="AA445" s="29"/>
      <c r="AB445" s="29"/>
      <c r="AC445" s="29"/>
      <c r="AD445" s="29"/>
      <c r="AE445" s="29"/>
      <c r="AF445" s="29"/>
      <c r="AG445" s="29"/>
      <c r="AH445" s="29"/>
      <c r="AI445" s="29"/>
      <c r="AJ445" s="29"/>
      <c r="AK445" s="29"/>
    </row>
    <row r="446" spans="1:37" s="30" customFormat="1" ht="69" customHeight="1" x14ac:dyDescent="0.25">
      <c r="A446" s="28" t="s">
        <v>1906</v>
      </c>
      <c r="B446" s="28" t="s">
        <v>1903</v>
      </c>
      <c r="C446" s="27" t="s">
        <v>1895</v>
      </c>
      <c r="D446" s="50" t="s">
        <v>1903</v>
      </c>
      <c r="E446" s="50" t="s">
        <v>1904</v>
      </c>
      <c r="F446" s="50" t="s">
        <v>91</v>
      </c>
      <c r="G446" s="50" t="s">
        <v>1905</v>
      </c>
      <c r="H446" s="50"/>
      <c r="I446" s="50"/>
      <c r="J446" s="50"/>
      <c r="K446" s="50"/>
      <c r="L446" s="50"/>
      <c r="M446" s="68">
        <v>8640</v>
      </c>
      <c r="N446" s="68">
        <v>4013.02</v>
      </c>
      <c r="O446" s="69">
        <v>8640</v>
      </c>
      <c r="P446" s="66">
        <f t="shared" si="6"/>
        <v>0</v>
      </c>
      <c r="Q446" s="71"/>
      <c r="R446" s="29"/>
      <c r="S446" s="29"/>
      <c r="T446" s="29"/>
      <c r="U446" s="29"/>
      <c r="V446" s="29"/>
      <c r="W446" s="29"/>
      <c r="X446" s="29"/>
      <c r="Y446" s="29"/>
      <c r="Z446" s="29"/>
      <c r="AA446" s="29"/>
      <c r="AB446" s="29"/>
      <c r="AC446" s="29"/>
      <c r="AD446" s="29"/>
      <c r="AE446" s="29"/>
      <c r="AF446" s="29"/>
      <c r="AG446" s="29"/>
      <c r="AH446" s="29"/>
      <c r="AI446" s="29"/>
      <c r="AJ446" s="29"/>
      <c r="AK446" s="29"/>
    </row>
    <row r="447" spans="1:37" s="30" customFormat="1" ht="69" customHeight="1" x14ac:dyDescent="0.25">
      <c r="A447" s="28" t="s">
        <v>1901</v>
      </c>
      <c r="B447" s="28" t="s">
        <v>1902</v>
      </c>
      <c r="C447" s="27" t="s">
        <v>1895</v>
      </c>
      <c r="D447" s="50" t="s">
        <v>1896</v>
      </c>
      <c r="E447" s="50" t="s">
        <v>1897</v>
      </c>
      <c r="F447" s="50" t="s">
        <v>91</v>
      </c>
      <c r="G447" s="50" t="s">
        <v>1898</v>
      </c>
      <c r="H447" s="50"/>
      <c r="I447" s="50" t="s">
        <v>1899</v>
      </c>
      <c r="J447" s="50">
        <v>30</v>
      </c>
      <c r="K447" s="50" t="s">
        <v>1900</v>
      </c>
      <c r="L447" s="50">
        <v>30</v>
      </c>
      <c r="M447" s="68">
        <v>25000</v>
      </c>
      <c r="N447" s="68">
        <v>25000</v>
      </c>
      <c r="O447" s="69">
        <v>25000</v>
      </c>
      <c r="P447" s="66">
        <f t="shared" si="6"/>
        <v>0</v>
      </c>
      <c r="Q447" s="71"/>
      <c r="R447" s="29"/>
      <c r="S447" s="29"/>
      <c r="T447" s="29"/>
      <c r="U447" s="29"/>
      <c r="V447" s="29"/>
      <c r="W447" s="29"/>
      <c r="X447" s="29"/>
      <c r="Y447" s="29"/>
      <c r="Z447" s="29"/>
      <c r="AA447" s="29"/>
      <c r="AB447" s="29"/>
      <c r="AC447" s="29"/>
      <c r="AD447" s="29"/>
      <c r="AE447" s="29"/>
      <c r="AF447" s="29"/>
      <c r="AG447" s="29"/>
      <c r="AH447" s="29"/>
      <c r="AI447" s="29"/>
      <c r="AJ447" s="29"/>
      <c r="AK447" s="29"/>
    </row>
    <row r="448" spans="1:37" s="30" customFormat="1" ht="69" customHeight="1" x14ac:dyDescent="0.25">
      <c r="A448" s="28" t="s">
        <v>3156</v>
      </c>
      <c r="B448" s="28" t="s">
        <v>3157</v>
      </c>
      <c r="C448" s="27" t="s">
        <v>1895</v>
      </c>
      <c r="D448" s="50" t="s">
        <v>3154</v>
      </c>
      <c r="E448" s="50" t="s">
        <v>3155</v>
      </c>
      <c r="F448" s="50" t="s">
        <v>91</v>
      </c>
      <c r="G448" s="50"/>
      <c r="H448" s="50"/>
      <c r="I448" s="50"/>
      <c r="J448" s="50"/>
      <c r="K448" s="50"/>
      <c r="L448" s="50"/>
      <c r="M448" s="66"/>
      <c r="N448" s="66"/>
      <c r="O448" s="67">
        <v>2500</v>
      </c>
      <c r="P448" s="66">
        <f t="shared" si="6"/>
        <v>-2500</v>
      </c>
      <c r="Q448" s="71" t="s">
        <v>11</v>
      </c>
      <c r="R448" s="29"/>
      <c r="S448" s="29"/>
      <c r="T448" s="29"/>
      <c r="U448" s="29"/>
      <c r="V448" s="29"/>
      <c r="W448" s="29"/>
      <c r="X448" s="29"/>
      <c r="Y448" s="29"/>
      <c r="Z448" s="29"/>
      <c r="AA448" s="29"/>
      <c r="AB448" s="29"/>
      <c r="AC448" s="29"/>
      <c r="AD448" s="29"/>
      <c r="AE448" s="29"/>
      <c r="AF448" s="29"/>
      <c r="AG448" s="29"/>
      <c r="AH448" s="29"/>
      <c r="AI448" s="29"/>
      <c r="AJ448" s="29"/>
      <c r="AK448" s="29"/>
    </row>
    <row r="449" spans="1:37" s="30" customFormat="1" ht="69" customHeight="1" x14ac:dyDescent="0.25">
      <c r="A449" s="28" t="s">
        <v>1956</v>
      </c>
      <c r="B449" s="28" t="s">
        <v>1957</v>
      </c>
      <c r="C449" s="27" t="s">
        <v>576</v>
      </c>
      <c r="D449" s="50"/>
      <c r="E449" s="50" t="s">
        <v>1950</v>
      </c>
      <c r="F449" s="50" t="s">
        <v>91</v>
      </c>
      <c r="G449" s="50" t="s">
        <v>1951</v>
      </c>
      <c r="H449" s="50" t="s">
        <v>132</v>
      </c>
      <c r="I449" s="50" t="s">
        <v>1952</v>
      </c>
      <c r="J449" s="50" t="s">
        <v>1953</v>
      </c>
      <c r="K449" s="50" t="s">
        <v>1954</v>
      </c>
      <c r="L449" s="50" t="s">
        <v>1955</v>
      </c>
      <c r="M449" s="68">
        <v>100000</v>
      </c>
      <c r="N449" s="68">
        <v>100000</v>
      </c>
      <c r="O449" s="69">
        <v>100000</v>
      </c>
      <c r="P449" s="66">
        <f t="shared" si="6"/>
        <v>0</v>
      </c>
      <c r="Q449" s="71"/>
      <c r="R449" s="29"/>
      <c r="S449" s="29"/>
      <c r="T449" s="29"/>
      <c r="U449" s="29"/>
      <c r="V449" s="29"/>
      <c r="W449" s="29"/>
      <c r="X449" s="29"/>
      <c r="Y449" s="29"/>
      <c r="Z449" s="29"/>
      <c r="AA449" s="29"/>
      <c r="AB449" s="29"/>
      <c r="AC449" s="29"/>
      <c r="AD449" s="29"/>
      <c r="AE449" s="29"/>
      <c r="AF449" s="29"/>
      <c r="AG449" s="29"/>
      <c r="AH449" s="29"/>
      <c r="AI449" s="29"/>
      <c r="AJ449" s="29"/>
      <c r="AK449" s="29"/>
    </row>
    <row r="450" spans="1:37" s="30" customFormat="1" ht="69" customHeight="1" x14ac:dyDescent="0.25">
      <c r="A450" s="28" t="s">
        <v>1987</v>
      </c>
      <c r="B450" s="28" t="s">
        <v>1988</v>
      </c>
      <c r="C450" s="27" t="s">
        <v>576</v>
      </c>
      <c r="D450" s="50"/>
      <c r="E450" s="50" t="s">
        <v>1983</v>
      </c>
      <c r="F450" s="50" t="s">
        <v>91</v>
      </c>
      <c r="G450" s="50" t="s">
        <v>1984</v>
      </c>
      <c r="H450" s="50" t="s">
        <v>132</v>
      </c>
      <c r="I450" s="50" t="s">
        <v>1985</v>
      </c>
      <c r="J450" s="50">
        <v>4</v>
      </c>
      <c r="K450" s="50" t="s">
        <v>1986</v>
      </c>
      <c r="L450" s="50">
        <v>4</v>
      </c>
      <c r="M450" s="68">
        <v>4000</v>
      </c>
      <c r="N450" s="66">
        <v>4000</v>
      </c>
      <c r="O450" s="69">
        <v>4000</v>
      </c>
      <c r="P450" s="66">
        <f t="shared" si="6"/>
        <v>0</v>
      </c>
      <c r="Q450" s="71"/>
      <c r="R450" s="29"/>
      <c r="S450" s="29"/>
      <c r="T450" s="29"/>
      <c r="U450" s="29"/>
      <c r="V450" s="29"/>
      <c r="W450" s="29"/>
      <c r="X450" s="29"/>
      <c r="Y450" s="29"/>
      <c r="Z450" s="29"/>
      <c r="AA450" s="29"/>
      <c r="AB450" s="29"/>
      <c r="AC450" s="29"/>
      <c r="AD450" s="29"/>
      <c r="AE450" s="29"/>
      <c r="AF450" s="29"/>
      <c r="AG450" s="29"/>
      <c r="AH450" s="29"/>
      <c r="AI450" s="29"/>
      <c r="AJ450" s="29"/>
      <c r="AK450" s="29"/>
    </row>
    <row r="451" spans="1:37" s="30" customFormat="1" ht="69" customHeight="1" x14ac:dyDescent="0.25">
      <c r="A451" s="28" t="s">
        <v>1923</v>
      </c>
      <c r="B451" s="28" t="s">
        <v>1924</v>
      </c>
      <c r="C451" s="27" t="s">
        <v>576</v>
      </c>
      <c r="D451" s="50" t="s">
        <v>1916</v>
      </c>
      <c r="E451" s="50" t="s">
        <v>1917</v>
      </c>
      <c r="F451" s="50" t="s">
        <v>91</v>
      </c>
      <c r="G451" s="50" t="s">
        <v>1918</v>
      </c>
      <c r="H451" s="50" t="s">
        <v>132</v>
      </c>
      <c r="I451" s="50" t="s">
        <v>1919</v>
      </c>
      <c r="J451" s="50" t="s">
        <v>1920</v>
      </c>
      <c r="K451" s="50" t="s">
        <v>1921</v>
      </c>
      <c r="L451" s="50" t="s">
        <v>1922</v>
      </c>
      <c r="M451" s="68">
        <v>35000</v>
      </c>
      <c r="N451" s="68">
        <v>34184</v>
      </c>
      <c r="O451" s="69">
        <v>40000</v>
      </c>
      <c r="P451" s="66">
        <f t="shared" ref="P451:P514" si="7">M451-O451</f>
        <v>-5000</v>
      </c>
      <c r="Q451" s="71"/>
      <c r="R451" s="29"/>
      <c r="S451" s="29"/>
      <c r="T451" s="29"/>
      <c r="U451" s="29"/>
      <c r="V451" s="29"/>
      <c r="W451" s="29"/>
      <c r="X451" s="29"/>
      <c r="Y451" s="29"/>
      <c r="Z451" s="29"/>
      <c r="AA451" s="29"/>
      <c r="AB451" s="29"/>
      <c r="AC451" s="29"/>
      <c r="AD451" s="29"/>
      <c r="AE451" s="29"/>
      <c r="AF451" s="29"/>
      <c r="AG451" s="29"/>
      <c r="AH451" s="29"/>
      <c r="AI451" s="29"/>
      <c r="AJ451" s="29"/>
      <c r="AK451" s="29"/>
    </row>
    <row r="452" spans="1:37" s="30" customFormat="1" ht="69" customHeight="1" x14ac:dyDescent="0.25">
      <c r="A452" s="28" t="s">
        <v>3101</v>
      </c>
      <c r="B452" s="28" t="s">
        <v>3102</v>
      </c>
      <c r="C452" s="27" t="s">
        <v>576</v>
      </c>
      <c r="D452" s="50"/>
      <c r="E452" s="50" t="s">
        <v>3097</v>
      </c>
      <c r="F452" s="50" t="s">
        <v>91</v>
      </c>
      <c r="G452" s="50" t="s">
        <v>68</v>
      </c>
      <c r="H452" s="50" t="s">
        <v>132</v>
      </c>
      <c r="I452" s="50" t="s">
        <v>3098</v>
      </c>
      <c r="J452" s="50" t="s">
        <v>1945</v>
      </c>
      <c r="K452" s="50" t="s">
        <v>3099</v>
      </c>
      <c r="L452" s="50" t="s">
        <v>1947</v>
      </c>
      <c r="M452" s="68"/>
      <c r="N452" s="68"/>
      <c r="O452" s="69">
        <v>5500</v>
      </c>
      <c r="P452" s="66">
        <f t="shared" si="7"/>
        <v>-5500</v>
      </c>
      <c r="Q452" s="71" t="s">
        <v>3100</v>
      </c>
      <c r="R452" s="29"/>
      <c r="S452" s="29"/>
      <c r="T452" s="29"/>
      <c r="U452" s="29"/>
      <c r="V452" s="29"/>
      <c r="W452" s="29"/>
      <c r="X452" s="29"/>
      <c r="Y452" s="29"/>
      <c r="Z452" s="29"/>
      <c r="AA452" s="29"/>
      <c r="AB452" s="29"/>
      <c r="AC452" s="29"/>
      <c r="AD452" s="29"/>
      <c r="AE452" s="29"/>
      <c r="AF452" s="29"/>
      <c r="AG452" s="29"/>
      <c r="AH452" s="29"/>
      <c r="AI452" s="29"/>
      <c r="AJ452" s="29"/>
      <c r="AK452" s="29"/>
    </row>
    <row r="453" spans="1:37" s="30" customFormat="1" ht="69" customHeight="1" x14ac:dyDescent="0.25">
      <c r="A453" s="28" t="s">
        <v>1948</v>
      </c>
      <c r="B453" s="28" t="s">
        <v>1949</v>
      </c>
      <c r="C453" s="27" t="s">
        <v>576</v>
      </c>
      <c r="D453" s="50"/>
      <c r="E453" s="50" t="s">
        <v>1942</v>
      </c>
      <c r="F453" s="50" t="s">
        <v>91</v>
      </c>
      <c r="G453" s="50" t="s">
        <v>1943</v>
      </c>
      <c r="H453" s="50" t="s">
        <v>132</v>
      </c>
      <c r="I453" s="50" t="s">
        <v>1944</v>
      </c>
      <c r="J453" s="50" t="s">
        <v>1945</v>
      </c>
      <c r="K453" s="50" t="s">
        <v>1946</v>
      </c>
      <c r="L453" s="50" t="s">
        <v>1947</v>
      </c>
      <c r="M453" s="68">
        <v>16000</v>
      </c>
      <c r="N453" s="68">
        <v>13683.61</v>
      </c>
      <c r="O453" s="69">
        <v>10000</v>
      </c>
      <c r="P453" s="66">
        <f t="shared" si="7"/>
        <v>6000</v>
      </c>
      <c r="Q453" s="71"/>
      <c r="R453" s="29"/>
      <c r="S453" s="29"/>
      <c r="T453" s="29"/>
      <c r="U453" s="29"/>
      <c r="V453" s="29"/>
      <c r="W453" s="29"/>
      <c r="X453" s="29"/>
      <c r="Y453" s="29"/>
      <c r="Z453" s="29"/>
      <c r="AA453" s="29"/>
      <c r="AB453" s="29"/>
      <c r="AC453" s="29"/>
      <c r="AD453" s="29"/>
      <c r="AE453" s="29"/>
      <c r="AF453" s="29"/>
      <c r="AG453" s="29"/>
      <c r="AH453" s="29"/>
      <c r="AI453" s="29"/>
      <c r="AJ453" s="29"/>
      <c r="AK453" s="29"/>
    </row>
    <row r="454" spans="1:37" s="30" customFormat="1" ht="69" customHeight="1" x14ac:dyDescent="0.25">
      <c r="A454" s="28" t="s">
        <v>1914</v>
      </c>
      <c r="B454" s="28" t="s">
        <v>1915</v>
      </c>
      <c r="C454" s="27" t="s">
        <v>576</v>
      </c>
      <c r="D454" s="50" t="s">
        <v>1907</v>
      </c>
      <c r="E454" s="50" t="s">
        <v>1908</v>
      </c>
      <c r="F454" s="50" t="s">
        <v>91</v>
      </c>
      <c r="G454" s="50" t="s">
        <v>1909</v>
      </c>
      <c r="H454" s="61">
        <v>95512</v>
      </c>
      <c r="I454" s="50" t="s">
        <v>1910</v>
      </c>
      <c r="J454" s="50" t="s">
        <v>1911</v>
      </c>
      <c r="K454" s="50" t="s">
        <v>1912</v>
      </c>
      <c r="L454" s="50" t="s">
        <v>1913</v>
      </c>
      <c r="M454" s="68">
        <v>20000</v>
      </c>
      <c r="N454" s="66">
        <v>15790</v>
      </c>
      <c r="O454" s="69">
        <v>20000</v>
      </c>
      <c r="P454" s="66">
        <f t="shared" si="7"/>
        <v>0</v>
      </c>
      <c r="Q454" s="71"/>
      <c r="R454" s="29"/>
      <c r="S454" s="29"/>
      <c r="T454" s="29"/>
      <c r="U454" s="29"/>
      <c r="V454" s="29"/>
      <c r="W454" s="29"/>
      <c r="X454" s="29"/>
      <c r="Y454" s="29"/>
      <c r="Z454" s="29"/>
      <c r="AA454" s="29"/>
      <c r="AB454" s="29"/>
      <c r="AC454" s="29"/>
      <c r="AD454" s="29"/>
      <c r="AE454" s="29"/>
      <c r="AF454" s="29"/>
      <c r="AG454" s="29"/>
      <c r="AH454" s="29"/>
      <c r="AI454" s="29"/>
      <c r="AJ454" s="29"/>
      <c r="AK454" s="29"/>
    </row>
    <row r="455" spans="1:37" s="30" customFormat="1" ht="69" customHeight="1" x14ac:dyDescent="0.25">
      <c r="A455" s="28" t="s">
        <v>1936</v>
      </c>
      <c r="B455" s="28" t="s">
        <v>1937</v>
      </c>
      <c r="C455" s="27" t="s">
        <v>576</v>
      </c>
      <c r="D455" s="50"/>
      <c r="E455" s="50" t="s">
        <v>1933</v>
      </c>
      <c r="F455" s="50" t="s">
        <v>91</v>
      </c>
      <c r="G455" s="50" t="s">
        <v>1934</v>
      </c>
      <c r="H455" s="50" t="s">
        <v>132</v>
      </c>
      <c r="I455" s="50" t="s">
        <v>1935</v>
      </c>
      <c r="J455" s="50" t="s">
        <v>1935</v>
      </c>
      <c r="K455" s="50" t="s">
        <v>1935</v>
      </c>
      <c r="L455" s="50" t="s">
        <v>1935</v>
      </c>
      <c r="M455" s="68">
        <v>4000</v>
      </c>
      <c r="N455" s="68">
        <v>4000</v>
      </c>
      <c r="O455" s="69">
        <v>4000</v>
      </c>
      <c r="P455" s="66">
        <f t="shared" si="7"/>
        <v>0</v>
      </c>
      <c r="Q455" s="71"/>
      <c r="R455" s="29"/>
      <c r="S455" s="29"/>
      <c r="T455" s="29"/>
      <c r="U455" s="29"/>
      <c r="V455" s="29"/>
      <c r="W455" s="29"/>
      <c r="X455" s="29"/>
      <c r="Y455" s="29"/>
      <c r="Z455" s="29"/>
      <c r="AA455" s="29"/>
      <c r="AB455" s="29"/>
      <c r="AC455" s="29"/>
      <c r="AD455" s="29"/>
      <c r="AE455" s="29"/>
      <c r="AF455" s="29"/>
      <c r="AG455" s="29"/>
      <c r="AH455" s="29"/>
      <c r="AI455" s="29"/>
      <c r="AJ455" s="29"/>
      <c r="AK455" s="29"/>
    </row>
    <row r="456" spans="1:37" s="30" customFormat="1" ht="69" customHeight="1" x14ac:dyDescent="0.25">
      <c r="A456" s="28" t="s">
        <v>1973</v>
      </c>
      <c r="B456" s="28" t="s">
        <v>1974</v>
      </c>
      <c r="C456" s="27" t="s">
        <v>576</v>
      </c>
      <c r="D456" s="50"/>
      <c r="E456" s="50" t="s">
        <v>1969</v>
      </c>
      <c r="F456" s="50" t="s">
        <v>91</v>
      </c>
      <c r="G456" s="50" t="s">
        <v>1970</v>
      </c>
      <c r="H456" s="61">
        <v>5000</v>
      </c>
      <c r="I456" s="50" t="s">
        <v>1971</v>
      </c>
      <c r="J456" s="50">
        <v>500</v>
      </c>
      <c r="K456" s="50" t="s">
        <v>1972</v>
      </c>
      <c r="L456" s="50">
        <v>500</v>
      </c>
      <c r="M456" s="68">
        <v>5000</v>
      </c>
      <c r="N456" s="68">
        <v>5000</v>
      </c>
      <c r="O456" s="69">
        <v>5000</v>
      </c>
      <c r="P456" s="66">
        <f t="shared" si="7"/>
        <v>0</v>
      </c>
      <c r="Q456" s="71"/>
      <c r="R456" s="29"/>
      <c r="S456" s="29"/>
      <c r="T456" s="29"/>
      <c r="U456" s="29"/>
      <c r="V456" s="29"/>
      <c r="W456" s="29"/>
      <c r="X456" s="29"/>
      <c r="Y456" s="29"/>
      <c r="Z456" s="29"/>
      <c r="AA456" s="29"/>
      <c r="AB456" s="29"/>
      <c r="AC456" s="29"/>
      <c r="AD456" s="29"/>
      <c r="AE456" s="29"/>
      <c r="AF456" s="29"/>
      <c r="AG456" s="29"/>
      <c r="AH456" s="29"/>
      <c r="AI456" s="29"/>
      <c r="AJ456" s="29"/>
      <c r="AK456" s="29"/>
    </row>
    <row r="457" spans="1:37" s="30" customFormat="1" ht="69" customHeight="1" x14ac:dyDescent="0.25">
      <c r="A457" s="28" t="s">
        <v>1931</v>
      </c>
      <c r="B457" s="28" t="s">
        <v>1932</v>
      </c>
      <c r="C457" s="27" t="s">
        <v>576</v>
      </c>
      <c r="D457" s="50" t="s">
        <v>4064</v>
      </c>
      <c r="E457" s="50" t="s">
        <v>1925</v>
      </c>
      <c r="F457" s="50" t="s">
        <v>91</v>
      </c>
      <c r="G457" s="50" t="s">
        <v>1926</v>
      </c>
      <c r="H457" s="50" t="s">
        <v>132</v>
      </c>
      <c r="I457" s="50" t="s">
        <v>1928</v>
      </c>
      <c r="J457" s="50">
        <v>500</v>
      </c>
      <c r="K457" s="50" t="s">
        <v>1929</v>
      </c>
      <c r="L457" s="50" t="s">
        <v>1930</v>
      </c>
      <c r="M457" s="68">
        <v>10000</v>
      </c>
      <c r="N457" s="66">
        <v>10000</v>
      </c>
      <c r="O457" s="67">
        <v>10000</v>
      </c>
      <c r="P457" s="66">
        <f t="shared" si="7"/>
        <v>0</v>
      </c>
      <c r="Q457" s="71"/>
      <c r="R457" s="29"/>
      <c r="S457" s="29"/>
      <c r="T457" s="29"/>
      <c r="U457" s="29"/>
      <c r="V457" s="29"/>
      <c r="W457" s="29"/>
      <c r="X457" s="29"/>
      <c r="Y457" s="29"/>
      <c r="Z457" s="29"/>
      <c r="AA457" s="29"/>
      <c r="AB457" s="29"/>
      <c r="AC457" s="29"/>
      <c r="AD457" s="29"/>
      <c r="AE457" s="29"/>
      <c r="AF457" s="29"/>
      <c r="AG457" s="29"/>
      <c r="AH457" s="29"/>
      <c r="AI457" s="29"/>
      <c r="AJ457" s="29"/>
      <c r="AK457" s="29"/>
    </row>
    <row r="458" spans="1:37" s="30" customFormat="1" ht="69" customHeight="1" x14ac:dyDescent="0.25">
      <c r="A458" s="28" t="s">
        <v>3185</v>
      </c>
      <c r="B458" s="28" t="s">
        <v>3186</v>
      </c>
      <c r="C458" s="27" t="s">
        <v>576</v>
      </c>
      <c r="D458" s="50"/>
      <c r="E458" s="50" t="s">
        <v>1938</v>
      </c>
      <c r="F458" s="50" t="s">
        <v>91</v>
      </c>
      <c r="G458" s="50" t="s">
        <v>1939</v>
      </c>
      <c r="H458" s="50" t="s">
        <v>132</v>
      </c>
      <c r="I458" s="50" t="s">
        <v>1940</v>
      </c>
      <c r="J458" s="50"/>
      <c r="K458" s="50"/>
      <c r="L458" s="50"/>
      <c r="M458" s="68"/>
      <c r="N458" s="68">
        <v>0</v>
      </c>
      <c r="O458" s="69">
        <v>0</v>
      </c>
      <c r="P458" s="66">
        <f t="shared" si="7"/>
        <v>0</v>
      </c>
      <c r="Q458" s="71" t="s">
        <v>1941</v>
      </c>
      <c r="R458" s="29"/>
      <c r="S458" s="29"/>
      <c r="T458" s="29"/>
      <c r="U458" s="29"/>
      <c r="V458" s="29"/>
      <c r="W458" s="29"/>
      <c r="X458" s="29"/>
      <c r="Y458" s="29"/>
      <c r="Z458" s="29"/>
      <c r="AA458" s="29"/>
      <c r="AB458" s="29"/>
      <c r="AC458" s="29"/>
      <c r="AD458" s="29"/>
      <c r="AE458" s="29"/>
      <c r="AF458" s="29"/>
      <c r="AG458" s="29"/>
      <c r="AH458" s="29"/>
      <c r="AI458" s="29"/>
      <c r="AJ458" s="29"/>
      <c r="AK458" s="29"/>
    </row>
    <row r="459" spans="1:37" s="30" customFormat="1" ht="69" customHeight="1" x14ac:dyDescent="0.25">
      <c r="A459" s="28" t="s">
        <v>3106</v>
      </c>
      <c r="B459" s="28" t="s">
        <v>3107</v>
      </c>
      <c r="C459" s="27" t="s">
        <v>576</v>
      </c>
      <c r="D459" s="50"/>
      <c r="E459" s="50" t="s">
        <v>3103</v>
      </c>
      <c r="F459" s="50" t="s">
        <v>91</v>
      </c>
      <c r="G459" s="50" t="s">
        <v>68</v>
      </c>
      <c r="H459" s="50" t="s">
        <v>132</v>
      </c>
      <c r="I459" s="50" t="s">
        <v>3104</v>
      </c>
      <c r="J459" s="50"/>
      <c r="K459" s="50"/>
      <c r="L459" s="50">
        <v>3</v>
      </c>
      <c r="M459" s="68"/>
      <c r="N459" s="68">
        <v>0</v>
      </c>
      <c r="O459" s="69">
        <v>21000</v>
      </c>
      <c r="P459" s="66">
        <f t="shared" si="7"/>
        <v>-21000</v>
      </c>
      <c r="Q459" s="71" t="s">
        <v>3105</v>
      </c>
      <c r="R459" s="29"/>
      <c r="S459" s="29"/>
      <c r="T459" s="29"/>
      <c r="U459" s="29"/>
      <c r="V459" s="29"/>
      <c r="W459" s="29"/>
      <c r="X459" s="29"/>
      <c r="Y459" s="29"/>
      <c r="Z459" s="29"/>
      <c r="AA459" s="29"/>
      <c r="AB459" s="29"/>
      <c r="AC459" s="29"/>
      <c r="AD459" s="29"/>
      <c r="AE459" s="29"/>
      <c r="AF459" s="29"/>
      <c r="AG459" s="29"/>
      <c r="AH459" s="29"/>
      <c r="AI459" s="29"/>
      <c r="AJ459" s="29"/>
      <c r="AK459" s="29"/>
    </row>
    <row r="460" spans="1:37" s="30" customFormat="1" ht="69" customHeight="1" x14ac:dyDescent="0.25">
      <c r="A460" s="28" t="s">
        <v>16</v>
      </c>
      <c r="B460" s="28" t="s">
        <v>652</v>
      </c>
      <c r="C460" s="27" t="s">
        <v>576</v>
      </c>
      <c r="D460" s="50"/>
      <c r="E460" s="50" t="s">
        <v>663</v>
      </c>
      <c r="F460" s="50" t="s">
        <v>91</v>
      </c>
      <c r="G460" s="50" t="s">
        <v>16</v>
      </c>
      <c r="H460" s="50" t="s">
        <v>132</v>
      </c>
      <c r="I460" s="50" t="s">
        <v>664</v>
      </c>
      <c r="J460" s="50" t="s">
        <v>665</v>
      </c>
      <c r="K460" s="50" t="s">
        <v>666</v>
      </c>
      <c r="L460" s="50" t="s">
        <v>665</v>
      </c>
      <c r="M460" s="68">
        <v>3550</v>
      </c>
      <c r="N460" s="68">
        <v>3550</v>
      </c>
      <c r="O460" s="69">
        <v>3550</v>
      </c>
      <c r="P460" s="66">
        <f t="shared" si="7"/>
        <v>0</v>
      </c>
      <c r="Q460" s="71"/>
      <c r="R460" s="29"/>
      <c r="S460" s="29"/>
      <c r="T460" s="29"/>
      <c r="U460" s="29"/>
      <c r="V460" s="29"/>
      <c r="W460" s="29"/>
      <c r="X460" s="29"/>
      <c r="Y460" s="29"/>
      <c r="Z460" s="29"/>
      <c r="AA460" s="29"/>
      <c r="AB460" s="29"/>
      <c r="AC460" s="29"/>
      <c r="AD460" s="29"/>
      <c r="AE460" s="29"/>
      <c r="AF460" s="29"/>
      <c r="AG460" s="29"/>
      <c r="AH460" s="29"/>
      <c r="AI460" s="29"/>
      <c r="AJ460" s="29"/>
      <c r="AK460" s="29"/>
    </row>
    <row r="461" spans="1:37" s="30" customFormat="1" ht="69" customHeight="1" x14ac:dyDescent="0.25">
      <c r="A461" s="28" t="s">
        <v>1979</v>
      </c>
      <c r="B461" s="28" t="s">
        <v>1980</v>
      </c>
      <c r="C461" s="27" t="s">
        <v>576</v>
      </c>
      <c r="D461" s="50"/>
      <c r="E461" s="50" t="s">
        <v>1975</v>
      </c>
      <c r="F461" s="50" t="s">
        <v>91</v>
      </c>
      <c r="G461" s="50" t="s">
        <v>1976</v>
      </c>
      <c r="H461" s="50" t="s">
        <v>132</v>
      </c>
      <c r="I461" s="50" t="s">
        <v>1977</v>
      </c>
      <c r="J461" s="50"/>
      <c r="K461" s="50"/>
      <c r="L461" s="50">
        <v>2</v>
      </c>
      <c r="M461" s="68">
        <v>30000</v>
      </c>
      <c r="N461" s="68">
        <v>30000</v>
      </c>
      <c r="O461" s="67">
        <v>19000</v>
      </c>
      <c r="P461" s="66">
        <f t="shared" si="7"/>
        <v>11000</v>
      </c>
      <c r="Q461" s="71" t="s">
        <v>1978</v>
      </c>
      <c r="R461" s="29"/>
      <c r="S461" s="29"/>
      <c r="T461" s="29"/>
      <c r="U461" s="29"/>
      <c r="V461" s="29"/>
      <c r="W461" s="29"/>
      <c r="X461" s="29"/>
      <c r="Y461" s="29"/>
      <c r="Z461" s="29"/>
      <c r="AA461" s="29"/>
      <c r="AB461" s="29"/>
      <c r="AC461" s="29"/>
      <c r="AD461" s="29"/>
      <c r="AE461" s="29"/>
      <c r="AF461" s="29"/>
      <c r="AG461" s="29"/>
      <c r="AH461" s="29"/>
      <c r="AI461" s="29"/>
      <c r="AJ461" s="29"/>
      <c r="AK461" s="29"/>
    </row>
    <row r="462" spans="1:37" s="30" customFormat="1" ht="69" customHeight="1" x14ac:dyDescent="0.25">
      <c r="A462" s="28" t="s">
        <v>1979</v>
      </c>
      <c r="B462" s="28" t="s">
        <v>1980</v>
      </c>
      <c r="C462" s="27" t="s">
        <v>576</v>
      </c>
      <c r="D462" s="50"/>
      <c r="E462" s="50" t="s">
        <v>1981</v>
      </c>
      <c r="F462" s="50" t="s">
        <v>91</v>
      </c>
      <c r="G462" s="50" t="s">
        <v>1976</v>
      </c>
      <c r="H462" s="50" t="s">
        <v>132</v>
      </c>
      <c r="I462" s="50" t="s">
        <v>1982</v>
      </c>
      <c r="J462" s="50"/>
      <c r="K462" s="50"/>
      <c r="L462" s="50">
        <v>1</v>
      </c>
      <c r="M462" s="68">
        <v>0</v>
      </c>
      <c r="N462" s="68">
        <v>0</v>
      </c>
      <c r="O462" s="67">
        <v>11000</v>
      </c>
      <c r="P462" s="66">
        <f t="shared" si="7"/>
        <v>-11000</v>
      </c>
      <c r="Q462" s="71" t="s">
        <v>1978</v>
      </c>
      <c r="R462" s="29"/>
      <c r="S462" s="29"/>
      <c r="T462" s="29"/>
      <c r="U462" s="29"/>
      <c r="V462" s="29"/>
      <c r="W462" s="29"/>
      <c r="X462" s="29"/>
      <c r="Y462" s="29"/>
      <c r="Z462" s="29"/>
      <c r="AA462" s="29"/>
      <c r="AB462" s="29"/>
      <c r="AC462" s="29"/>
      <c r="AD462" s="29"/>
      <c r="AE462" s="29"/>
      <c r="AF462" s="29"/>
      <c r="AG462" s="29"/>
      <c r="AH462" s="29"/>
      <c r="AI462" s="29"/>
      <c r="AJ462" s="29"/>
      <c r="AK462" s="29"/>
    </row>
    <row r="463" spans="1:37" s="30" customFormat="1" ht="69" customHeight="1" x14ac:dyDescent="0.25">
      <c r="A463" s="28" t="s">
        <v>4053</v>
      </c>
      <c r="B463" s="28" t="s">
        <v>4052</v>
      </c>
      <c r="C463" s="27" t="s">
        <v>576</v>
      </c>
      <c r="D463" s="50"/>
      <c r="E463" s="50" t="s">
        <v>577</v>
      </c>
      <c r="F463" s="50" t="s">
        <v>91</v>
      </c>
      <c r="G463" s="50" t="s">
        <v>578</v>
      </c>
      <c r="H463" s="50" t="s">
        <v>132</v>
      </c>
      <c r="I463" s="50" t="s">
        <v>579</v>
      </c>
      <c r="J463" s="50" t="s">
        <v>580</v>
      </c>
      <c r="K463" s="50" t="s">
        <v>580</v>
      </c>
      <c r="L463" s="50" t="s">
        <v>580</v>
      </c>
      <c r="M463" s="68">
        <v>10000</v>
      </c>
      <c r="N463" s="68">
        <v>10000</v>
      </c>
      <c r="O463" s="69">
        <v>10609.99</v>
      </c>
      <c r="P463" s="66">
        <f t="shared" si="7"/>
        <v>-609.98999999999978</v>
      </c>
      <c r="Q463" s="71" t="s">
        <v>581</v>
      </c>
      <c r="R463" s="29"/>
      <c r="S463" s="29"/>
      <c r="T463" s="29"/>
      <c r="U463" s="29"/>
      <c r="V463" s="29"/>
      <c r="W463" s="29"/>
      <c r="X463" s="29"/>
      <c r="Y463" s="29"/>
      <c r="Z463" s="29"/>
      <c r="AA463" s="29"/>
      <c r="AB463" s="29"/>
      <c r="AC463" s="29"/>
      <c r="AD463" s="29"/>
      <c r="AE463" s="29"/>
      <c r="AF463" s="29"/>
      <c r="AG463" s="29"/>
      <c r="AH463" s="29"/>
      <c r="AI463" s="29"/>
      <c r="AJ463" s="29"/>
      <c r="AK463" s="29"/>
    </row>
    <row r="464" spans="1:37" s="30" customFormat="1" ht="69" customHeight="1" x14ac:dyDescent="0.25">
      <c r="A464" s="28" t="s">
        <v>4053</v>
      </c>
      <c r="B464" s="28" t="s">
        <v>4052</v>
      </c>
      <c r="C464" s="27" t="s">
        <v>576</v>
      </c>
      <c r="D464" s="50"/>
      <c r="E464" s="50" t="s">
        <v>582</v>
      </c>
      <c r="F464" s="50" t="s">
        <v>91</v>
      </c>
      <c r="G464" s="50" t="s">
        <v>578</v>
      </c>
      <c r="H464" s="50" t="s">
        <v>132</v>
      </c>
      <c r="I464" s="50" t="s">
        <v>583</v>
      </c>
      <c r="J464" s="50" t="s">
        <v>583</v>
      </c>
      <c r="K464" s="50" t="s">
        <v>583</v>
      </c>
      <c r="L464" s="50" t="s">
        <v>583</v>
      </c>
      <c r="M464" s="68">
        <v>12000</v>
      </c>
      <c r="N464" s="66">
        <v>12000</v>
      </c>
      <c r="O464" s="67">
        <v>12731.88</v>
      </c>
      <c r="P464" s="66">
        <f t="shared" si="7"/>
        <v>-731.8799999999992</v>
      </c>
      <c r="Q464" s="71" t="s">
        <v>581</v>
      </c>
      <c r="R464" s="29"/>
      <c r="S464" s="29"/>
      <c r="T464" s="29"/>
      <c r="U464" s="29"/>
      <c r="V464" s="29"/>
      <c r="W464" s="29"/>
      <c r="X464" s="29"/>
      <c r="Y464" s="29"/>
      <c r="Z464" s="29"/>
      <c r="AA464" s="29"/>
      <c r="AB464" s="29"/>
      <c r="AC464" s="29"/>
      <c r="AD464" s="29"/>
      <c r="AE464" s="29"/>
      <c r="AF464" s="29"/>
      <c r="AG464" s="29"/>
      <c r="AH464" s="29"/>
      <c r="AI464" s="29"/>
      <c r="AJ464" s="29"/>
      <c r="AK464" s="29"/>
    </row>
    <row r="465" spans="1:37" s="30" customFormat="1" ht="69" customHeight="1" x14ac:dyDescent="0.25">
      <c r="A465" s="28" t="s">
        <v>4055</v>
      </c>
      <c r="B465" s="28" t="s">
        <v>4056</v>
      </c>
      <c r="C465" s="27" t="s">
        <v>576</v>
      </c>
      <c r="D465" s="50"/>
      <c r="E465" s="50" t="s">
        <v>1994</v>
      </c>
      <c r="F465" s="50" t="s">
        <v>91</v>
      </c>
      <c r="G465" s="50" t="s">
        <v>1995</v>
      </c>
      <c r="H465" s="50"/>
      <c r="I465" s="50"/>
      <c r="J465" s="50"/>
      <c r="K465" s="50"/>
      <c r="L465" s="50"/>
      <c r="M465" s="68"/>
      <c r="N465" s="67"/>
      <c r="O465" s="69"/>
      <c r="P465" s="66">
        <f t="shared" si="7"/>
        <v>0</v>
      </c>
      <c r="Q465" s="74" t="s">
        <v>1996</v>
      </c>
      <c r="R465" s="29"/>
      <c r="S465" s="29"/>
      <c r="T465" s="29"/>
      <c r="U465" s="29"/>
      <c r="V465" s="29"/>
      <c r="W465" s="29"/>
      <c r="X465" s="29"/>
      <c r="Y465" s="29"/>
      <c r="Z465" s="29"/>
      <c r="AA465" s="29"/>
      <c r="AB465" s="29"/>
      <c r="AC465" s="29"/>
      <c r="AD465" s="29"/>
      <c r="AE465" s="29"/>
      <c r="AF465" s="29"/>
      <c r="AG465" s="29"/>
      <c r="AH465" s="29"/>
      <c r="AI465" s="29"/>
      <c r="AJ465" s="29"/>
      <c r="AK465" s="29"/>
    </row>
    <row r="466" spans="1:37" s="30" customFormat="1" ht="69" customHeight="1" x14ac:dyDescent="0.25">
      <c r="A466" s="28" t="s">
        <v>1992</v>
      </c>
      <c r="B466" s="28" t="s">
        <v>1993</v>
      </c>
      <c r="C466" s="27" t="s">
        <v>576</v>
      </c>
      <c r="D466" s="50"/>
      <c r="E466" s="50" t="s">
        <v>1989</v>
      </c>
      <c r="F466" s="50" t="s">
        <v>91</v>
      </c>
      <c r="G466" s="50" t="s">
        <v>1990</v>
      </c>
      <c r="H466" s="50" t="s">
        <v>132</v>
      </c>
      <c r="I466" s="50" t="s">
        <v>1991</v>
      </c>
      <c r="J466" s="50">
        <v>2</v>
      </c>
      <c r="K466" s="50">
        <v>1</v>
      </c>
      <c r="L466" s="50">
        <v>2</v>
      </c>
      <c r="M466" s="68">
        <v>2000</v>
      </c>
      <c r="N466" s="68">
        <v>2000</v>
      </c>
      <c r="O466" s="69">
        <v>2000</v>
      </c>
      <c r="P466" s="66">
        <f t="shared" si="7"/>
        <v>0</v>
      </c>
      <c r="Q466" s="71"/>
      <c r="R466" s="29"/>
      <c r="S466" s="29"/>
      <c r="T466" s="29"/>
      <c r="U466" s="29"/>
      <c r="V466" s="29"/>
      <c r="W466" s="29"/>
      <c r="X466" s="29"/>
      <c r="Y466" s="29"/>
      <c r="Z466" s="29"/>
      <c r="AA466" s="29"/>
      <c r="AB466" s="29"/>
      <c r="AC466" s="29"/>
      <c r="AD466" s="29"/>
      <c r="AE466" s="29"/>
      <c r="AF466" s="29"/>
      <c r="AG466" s="29"/>
      <c r="AH466" s="29"/>
      <c r="AI466" s="29"/>
      <c r="AJ466" s="29"/>
      <c r="AK466" s="29"/>
    </row>
    <row r="467" spans="1:37" s="30" customFormat="1" ht="69" customHeight="1" x14ac:dyDescent="0.25">
      <c r="A467" s="28" t="s">
        <v>1964</v>
      </c>
      <c r="B467" s="28" t="s">
        <v>1965</v>
      </c>
      <c r="C467" s="27" t="s">
        <v>576</v>
      </c>
      <c r="D467" s="50"/>
      <c r="E467" s="50" t="s">
        <v>1959</v>
      </c>
      <c r="F467" s="50" t="s">
        <v>91</v>
      </c>
      <c r="G467" s="50" t="s">
        <v>1960</v>
      </c>
      <c r="H467" s="50" t="s">
        <v>132</v>
      </c>
      <c r="I467" s="50" t="s">
        <v>1961</v>
      </c>
      <c r="J467" s="50" t="s">
        <v>1962</v>
      </c>
      <c r="K467" s="50"/>
      <c r="L467" s="50" t="s">
        <v>1963</v>
      </c>
      <c r="M467" s="68">
        <v>20000</v>
      </c>
      <c r="N467" s="68">
        <v>20000</v>
      </c>
      <c r="O467" s="69">
        <v>13000</v>
      </c>
      <c r="P467" s="66">
        <f t="shared" si="7"/>
        <v>7000</v>
      </c>
      <c r="Q467" s="71"/>
      <c r="R467" s="29"/>
      <c r="S467" s="29"/>
      <c r="T467" s="29"/>
      <c r="U467" s="29"/>
      <c r="V467" s="29"/>
      <c r="W467" s="29"/>
      <c r="X467" s="29"/>
      <c r="Y467" s="29"/>
      <c r="Z467" s="29"/>
      <c r="AA467" s="29"/>
      <c r="AB467" s="29"/>
      <c r="AC467" s="29"/>
      <c r="AD467" s="29"/>
      <c r="AE467" s="29"/>
      <c r="AF467" s="29"/>
      <c r="AG467" s="29"/>
      <c r="AH467" s="29"/>
      <c r="AI467" s="29"/>
      <c r="AJ467" s="29"/>
      <c r="AK467" s="29"/>
    </row>
    <row r="468" spans="1:37" s="30" customFormat="1" ht="69" customHeight="1" x14ac:dyDescent="0.25">
      <c r="A468" s="28" t="s">
        <v>1964</v>
      </c>
      <c r="B468" s="28" t="s">
        <v>1965</v>
      </c>
      <c r="C468" s="27" t="s">
        <v>576</v>
      </c>
      <c r="D468" s="50"/>
      <c r="E468" s="50" t="s">
        <v>1966</v>
      </c>
      <c r="F468" s="50" t="s">
        <v>91</v>
      </c>
      <c r="G468" s="50" t="s">
        <v>1960</v>
      </c>
      <c r="H468" s="50" t="s">
        <v>132</v>
      </c>
      <c r="I468" s="50" t="s">
        <v>1967</v>
      </c>
      <c r="J468" s="50" t="s">
        <v>1967</v>
      </c>
      <c r="K468" s="50"/>
      <c r="L468" s="50" t="s">
        <v>1967</v>
      </c>
      <c r="M468" s="68"/>
      <c r="N468" s="68"/>
      <c r="O468" s="69"/>
      <c r="P468" s="66">
        <f t="shared" si="7"/>
        <v>0</v>
      </c>
      <c r="Q468" s="71" t="s">
        <v>1968</v>
      </c>
      <c r="R468" s="29"/>
      <c r="S468" s="29"/>
      <c r="T468" s="29"/>
      <c r="U468" s="29"/>
      <c r="V468" s="29"/>
      <c r="W468" s="29"/>
      <c r="X468" s="29"/>
      <c r="Y468" s="29"/>
      <c r="Z468" s="29"/>
      <c r="AA468" s="29"/>
      <c r="AB468" s="29"/>
      <c r="AC468" s="29"/>
      <c r="AD468" s="29"/>
      <c r="AE468" s="29"/>
      <c r="AF468" s="29"/>
      <c r="AG468" s="29"/>
      <c r="AH468" s="29"/>
      <c r="AI468" s="29"/>
      <c r="AJ468" s="29"/>
      <c r="AK468" s="29"/>
    </row>
    <row r="469" spans="1:37" s="30" customFormat="1" ht="69" customHeight="1" x14ac:dyDescent="0.25">
      <c r="A469" s="28" t="s">
        <v>2091</v>
      </c>
      <c r="B469" s="28" t="s">
        <v>2092</v>
      </c>
      <c r="C469" s="27" t="s">
        <v>1997</v>
      </c>
      <c r="D469" s="50" t="s">
        <v>2086</v>
      </c>
      <c r="E469" s="50" t="s">
        <v>2087</v>
      </c>
      <c r="F469" s="50" t="s">
        <v>91</v>
      </c>
      <c r="G469" s="50" t="s">
        <v>2088</v>
      </c>
      <c r="H469" s="50"/>
      <c r="I469" s="50" t="s">
        <v>2089</v>
      </c>
      <c r="J469" s="50">
        <v>8</v>
      </c>
      <c r="K469" s="50">
        <v>14</v>
      </c>
      <c r="L469" s="50"/>
      <c r="M469" s="66">
        <v>8000</v>
      </c>
      <c r="N469" s="66">
        <v>6789.35</v>
      </c>
      <c r="O469" s="67">
        <v>8000</v>
      </c>
      <c r="P469" s="66">
        <f t="shared" si="7"/>
        <v>0</v>
      </c>
      <c r="Q469" s="71" t="s">
        <v>2090</v>
      </c>
      <c r="R469" s="29"/>
      <c r="S469" s="29"/>
      <c r="T469" s="29"/>
      <c r="U469" s="29"/>
      <c r="V469" s="29"/>
      <c r="W469" s="29"/>
      <c r="X469" s="29"/>
      <c r="Y469" s="29"/>
      <c r="Z469" s="29"/>
      <c r="AA469" s="29"/>
      <c r="AB469" s="29"/>
      <c r="AC469" s="29"/>
      <c r="AD469" s="29"/>
      <c r="AE469" s="29"/>
      <c r="AF469" s="29"/>
      <c r="AG469" s="29"/>
      <c r="AH469" s="29"/>
      <c r="AI469" s="29"/>
      <c r="AJ469" s="29"/>
      <c r="AK469" s="29"/>
    </row>
    <row r="470" spans="1:37" s="30" customFormat="1" ht="69" customHeight="1" x14ac:dyDescent="0.25">
      <c r="A470" s="28" t="s">
        <v>2064</v>
      </c>
      <c r="B470" s="28" t="s">
        <v>2065</v>
      </c>
      <c r="C470" s="27" t="s">
        <v>1997</v>
      </c>
      <c r="D470" s="50" t="s">
        <v>2059</v>
      </c>
      <c r="E470" s="50" t="s">
        <v>2060</v>
      </c>
      <c r="F470" s="50" t="s">
        <v>91</v>
      </c>
      <c r="G470" s="50" t="s">
        <v>2061</v>
      </c>
      <c r="H470" s="50">
        <v>21500</v>
      </c>
      <c r="I470" s="50" t="s">
        <v>2062</v>
      </c>
      <c r="J470" s="50">
        <v>80</v>
      </c>
      <c r="K470" s="50">
        <v>0</v>
      </c>
      <c r="L470" s="50">
        <v>80</v>
      </c>
      <c r="M470" s="66">
        <v>21300</v>
      </c>
      <c r="N470" s="66">
        <v>0</v>
      </c>
      <c r="O470" s="67">
        <v>21500</v>
      </c>
      <c r="P470" s="66">
        <f t="shared" si="7"/>
        <v>-200</v>
      </c>
      <c r="Q470" s="71" t="s">
        <v>2063</v>
      </c>
      <c r="R470" s="29"/>
      <c r="S470" s="29"/>
      <c r="T470" s="29"/>
      <c r="U470" s="29"/>
      <c r="V470" s="29"/>
      <c r="W470" s="29"/>
      <c r="X470" s="29"/>
      <c r="Y470" s="29"/>
      <c r="Z470" s="29"/>
      <c r="AA470" s="29"/>
      <c r="AB470" s="29"/>
      <c r="AC470" s="29"/>
      <c r="AD470" s="29"/>
      <c r="AE470" s="29"/>
      <c r="AF470" s="29"/>
      <c r="AG470" s="29"/>
      <c r="AH470" s="29"/>
      <c r="AI470" s="29"/>
      <c r="AJ470" s="29"/>
      <c r="AK470" s="29"/>
    </row>
    <row r="471" spans="1:37" s="30" customFormat="1" ht="69" customHeight="1" x14ac:dyDescent="0.25">
      <c r="A471" s="28" t="s">
        <v>2163</v>
      </c>
      <c r="B471" s="28" t="s">
        <v>2164</v>
      </c>
      <c r="C471" s="27" t="s">
        <v>1997</v>
      </c>
      <c r="D471" s="50" t="s">
        <v>2158</v>
      </c>
      <c r="E471" s="50" t="s">
        <v>2159</v>
      </c>
      <c r="F471" s="50" t="s">
        <v>91</v>
      </c>
      <c r="G471" s="50" t="s">
        <v>2160</v>
      </c>
      <c r="H471" s="50">
        <v>10000</v>
      </c>
      <c r="I471" s="50" t="s">
        <v>2161</v>
      </c>
      <c r="J471" s="50">
        <v>2</v>
      </c>
      <c r="K471" s="50">
        <v>1</v>
      </c>
      <c r="L471" s="50">
        <v>2</v>
      </c>
      <c r="M471" s="66">
        <v>18000</v>
      </c>
      <c r="N471" s="66">
        <v>0</v>
      </c>
      <c r="O471" s="67">
        <v>10000</v>
      </c>
      <c r="P471" s="66">
        <f t="shared" si="7"/>
        <v>8000</v>
      </c>
      <c r="Q471" s="71" t="s">
        <v>2162</v>
      </c>
      <c r="R471" s="29"/>
      <c r="S471" s="29"/>
      <c r="T471" s="29"/>
      <c r="U471" s="29"/>
      <c r="V471" s="29"/>
      <c r="W471" s="29"/>
      <c r="X471" s="29"/>
      <c r="Y471" s="29"/>
      <c r="Z471" s="29"/>
      <c r="AA471" s="29"/>
      <c r="AB471" s="29"/>
      <c r="AC471" s="29"/>
      <c r="AD471" s="29"/>
      <c r="AE471" s="29"/>
      <c r="AF471" s="29"/>
      <c r="AG471" s="29"/>
      <c r="AH471" s="29"/>
      <c r="AI471" s="29"/>
      <c r="AJ471" s="29"/>
      <c r="AK471" s="29"/>
    </row>
    <row r="472" spans="1:37" s="30" customFormat="1" ht="69" customHeight="1" x14ac:dyDescent="0.25">
      <c r="A472" s="28" t="s">
        <v>3070</v>
      </c>
      <c r="B472" s="28" t="s">
        <v>3071</v>
      </c>
      <c r="C472" s="27" t="s">
        <v>1997</v>
      </c>
      <c r="D472" s="50" t="s">
        <v>3067</v>
      </c>
      <c r="E472" s="50" t="s">
        <v>3068</v>
      </c>
      <c r="F472" s="50" t="s">
        <v>3069</v>
      </c>
      <c r="G472" s="50" t="s">
        <v>3061</v>
      </c>
      <c r="H472" s="50">
        <v>750</v>
      </c>
      <c r="I472" s="50" t="s">
        <v>2062</v>
      </c>
      <c r="J472" s="50" t="s">
        <v>3063</v>
      </c>
      <c r="K472" s="50" t="s">
        <v>3063</v>
      </c>
      <c r="L472" s="50">
        <v>80</v>
      </c>
      <c r="M472" s="66"/>
      <c r="N472" s="66"/>
      <c r="O472" s="67">
        <v>750</v>
      </c>
      <c r="P472" s="66">
        <f t="shared" si="7"/>
        <v>-750</v>
      </c>
      <c r="Q472" s="71" t="s">
        <v>3064</v>
      </c>
      <c r="R472" s="29"/>
      <c r="S472" s="29"/>
      <c r="T472" s="29"/>
      <c r="U472" s="29"/>
      <c r="V472" s="29"/>
      <c r="W472" s="29"/>
      <c r="X472" s="29"/>
      <c r="Y472" s="29"/>
      <c r="Z472" s="29"/>
      <c r="AA472" s="29"/>
      <c r="AB472" s="29"/>
      <c r="AC472" s="29"/>
      <c r="AD472" s="29"/>
      <c r="AE472" s="29"/>
      <c r="AF472" s="29"/>
      <c r="AG472" s="29"/>
      <c r="AH472" s="29"/>
      <c r="AI472" s="29"/>
      <c r="AJ472" s="29"/>
      <c r="AK472" s="29"/>
    </row>
    <row r="473" spans="1:37" s="30" customFormat="1" ht="69" customHeight="1" x14ac:dyDescent="0.25">
      <c r="A473" s="28" t="s">
        <v>2057</v>
      </c>
      <c r="B473" s="28" t="s">
        <v>2058</v>
      </c>
      <c r="C473" s="27" t="s">
        <v>1997</v>
      </c>
      <c r="D473" s="50" t="s">
        <v>2052</v>
      </c>
      <c r="E473" s="50" t="s">
        <v>2053</v>
      </c>
      <c r="F473" s="50" t="s">
        <v>91</v>
      </c>
      <c r="G473" s="50" t="s">
        <v>2054</v>
      </c>
      <c r="H473" s="50"/>
      <c r="I473" s="50" t="s">
        <v>2055</v>
      </c>
      <c r="J473" s="50">
        <v>3</v>
      </c>
      <c r="K473" s="50">
        <v>2</v>
      </c>
      <c r="L473" s="50"/>
      <c r="M473" s="66">
        <v>1400</v>
      </c>
      <c r="N473" s="66">
        <v>1367.45</v>
      </c>
      <c r="O473" s="67">
        <v>1400</v>
      </c>
      <c r="P473" s="66">
        <f t="shared" si="7"/>
        <v>0</v>
      </c>
      <c r="Q473" s="71" t="s">
        <v>2056</v>
      </c>
      <c r="R473" s="29"/>
      <c r="S473" s="29"/>
      <c r="T473" s="29"/>
      <c r="U473" s="29"/>
      <c r="V473" s="29"/>
      <c r="W473" s="29"/>
      <c r="X473" s="29"/>
      <c r="Y473" s="29"/>
      <c r="Z473" s="29"/>
      <c r="AA473" s="29"/>
      <c r="AB473" s="29"/>
      <c r="AC473" s="29"/>
      <c r="AD473" s="29"/>
      <c r="AE473" s="29"/>
      <c r="AF473" s="29"/>
      <c r="AG473" s="29"/>
      <c r="AH473" s="29"/>
      <c r="AI473" s="29"/>
      <c r="AJ473" s="29"/>
      <c r="AK473" s="29"/>
    </row>
    <row r="474" spans="1:37" s="30" customFormat="1" ht="69" customHeight="1" x14ac:dyDescent="0.25">
      <c r="A474" s="28" t="s">
        <v>2126</v>
      </c>
      <c r="B474" s="28" t="s">
        <v>2127</v>
      </c>
      <c r="C474" s="27" t="s">
        <v>1997</v>
      </c>
      <c r="D474" s="50" t="s">
        <v>2121</v>
      </c>
      <c r="E474" s="50" t="s">
        <v>2122</v>
      </c>
      <c r="F474" s="50" t="s">
        <v>91</v>
      </c>
      <c r="G474" s="50" t="s">
        <v>2123</v>
      </c>
      <c r="H474" s="50"/>
      <c r="I474" s="50" t="s">
        <v>2124</v>
      </c>
      <c r="J474" s="50">
        <v>45</v>
      </c>
      <c r="K474" s="50">
        <v>50</v>
      </c>
      <c r="L474" s="50">
        <v>45</v>
      </c>
      <c r="M474" s="66">
        <v>35000</v>
      </c>
      <c r="N474" s="66">
        <v>35000</v>
      </c>
      <c r="O474" s="67">
        <v>24500</v>
      </c>
      <c r="P474" s="66">
        <f t="shared" si="7"/>
        <v>10500</v>
      </c>
      <c r="Q474" s="71" t="s">
        <v>2125</v>
      </c>
      <c r="R474" s="29"/>
      <c r="S474" s="29"/>
      <c r="T474" s="29"/>
      <c r="U474" s="29"/>
      <c r="V474" s="29"/>
      <c r="W474" s="29"/>
      <c r="X474" s="29"/>
      <c r="Y474" s="29"/>
      <c r="Z474" s="29"/>
      <c r="AA474" s="29"/>
      <c r="AB474" s="29"/>
      <c r="AC474" s="29"/>
      <c r="AD474" s="29"/>
      <c r="AE474" s="29"/>
      <c r="AF474" s="29"/>
      <c r="AG474" s="29"/>
      <c r="AH474" s="29"/>
      <c r="AI474" s="29"/>
      <c r="AJ474" s="29"/>
      <c r="AK474" s="29"/>
    </row>
    <row r="475" spans="1:37" s="30" customFormat="1" ht="69" customHeight="1" x14ac:dyDescent="0.25">
      <c r="A475" s="28" t="s">
        <v>2126</v>
      </c>
      <c r="B475" s="28" t="s">
        <v>2127</v>
      </c>
      <c r="C475" s="27" t="s">
        <v>1997</v>
      </c>
      <c r="D475" s="50" t="s">
        <v>4068</v>
      </c>
      <c r="E475" s="50" t="s">
        <v>2128</v>
      </c>
      <c r="F475" s="50" t="s">
        <v>91</v>
      </c>
      <c r="G475" s="50" t="s">
        <v>2123</v>
      </c>
      <c r="H475" s="50"/>
      <c r="I475" s="50" t="s">
        <v>2124</v>
      </c>
      <c r="J475" s="50">
        <v>45</v>
      </c>
      <c r="K475" s="50">
        <v>50</v>
      </c>
      <c r="L475" s="50">
        <v>45</v>
      </c>
      <c r="M475" s="66"/>
      <c r="N475" s="66"/>
      <c r="O475" s="67">
        <v>10500</v>
      </c>
      <c r="P475" s="66">
        <f t="shared" si="7"/>
        <v>-10500</v>
      </c>
      <c r="Q475" s="71" t="s">
        <v>2129</v>
      </c>
      <c r="R475" s="29"/>
      <c r="S475" s="29"/>
      <c r="T475" s="29"/>
      <c r="U475" s="29"/>
      <c r="V475" s="29"/>
      <c r="W475" s="29"/>
      <c r="X475" s="29"/>
      <c r="Y475" s="29"/>
      <c r="Z475" s="29"/>
      <c r="AA475" s="29"/>
      <c r="AB475" s="29"/>
      <c r="AC475" s="29"/>
      <c r="AD475" s="29"/>
      <c r="AE475" s="29"/>
      <c r="AF475" s="29"/>
      <c r="AG475" s="29"/>
      <c r="AH475" s="29"/>
      <c r="AI475" s="29"/>
      <c r="AJ475" s="29"/>
      <c r="AK475" s="29"/>
    </row>
    <row r="476" spans="1:37" s="30" customFormat="1" ht="69" customHeight="1" x14ac:dyDescent="0.25">
      <c r="A476" s="28" t="s">
        <v>2003</v>
      </c>
      <c r="B476" s="28" t="s">
        <v>2004</v>
      </c>
      <c r="C476" s="27" t="s">
        <v>1997</v>
      </c>
      <c r="D476" s="50" t="s">
        <v>1998</v>
      </c>
      <c r="E476" s="50" t="s">
        <v>1999</v>
      </c>
      <c r="F476" s="50" t="s">
        <v>91</v>
      </c>
      <c r="G476" s="50" t="s">
        <v>2000</v>
      </c>
      <c r="H476" s="50">
        <v>35000</v>
      </c>
      <c r="I476" s="50" t="s">
        <v>2001</v>
      </c>
      <c r="J476" s="50">
        <v>170</v>
      </c>
      <c r="K476" s="50">
        <v>184</v>
      </c>
      <c r="L476" s="50">
        <v>170</v>
      </c>
      <c r="M476" s="66">
        <v>32179.1</v>
      </c>
      <c r="N476" s="66">
        <v>29750</v>
      </c>
      <c r="O476" s="67">
        <v>35000</v>
      </c>
      <c r="P476" s="66">
        <f t="shared" si="7"/>
        <v>-2820.9000000000015</v>
      </c>
      <c r="Q476" s="71" t="s">
        <v>2002</v>
      </c>
      <c r="R476" s="29"/>
      <c r="S476" s="29"/>
      <c r="T476" s="29"/>
      <c r="U476" s="29"/>
      <c r="V476" s="29"/>
      <c r="W476" s="29"/>
      <c r="X476" s="29"/>
      <c r="Y476" s="29"/>
      <c r="Z476" s="29"/>
      <c r="AA476" s="29"/>
      <c r="AB476" s="29"/>
      <c r="AC476" s="29"/>
      <c r="AD476" s="29"/>
      <c r="AE476" s="29"/>
      <c r="AF476" s="29"/>
      <c r="AG476" s="29"/>
      <c r="AH476" s="29"/>
      <c r="AI476" s="29"/>
      <c r="AJ476" s="29"/>
      <c r="AK476" s="29"/>
    </row>
    <row r="477" spans="1:37" s="30" customFormat="1" ht="69" customHeight="1" x14ac:dyDescent="0.25">
      <c r="A477" s="28" t="s">
        <v>3076</v>
      </c>
      <c r="B477" s="28" t="s">
        <v>3077</v>
      </c>
      <c r="C477" s="27" t="s">
        <v>1997</v>
      </c>
      <c r="D477" s="50" t="s">
        <v>3072</v>
      </c>
      <c r="E477" s="50" t="s">
        <v>3073</v>
      </c>
      <c r="F477" s="50" t="s">
        <v>91</v>
      </c>
      <c r="G477" s="50" t="s">
        <v>3074</v>
      </c>
      <c r="H477" s="50">
        <v>5340</v>
      </c>
      <c r="I477" s="50" t="s">
        <v>3075</v>
      </c>
      <c r="J477" s="50" t="s">
        <v>3063</v>
      </c>
      <c r="K477" s="50" t="s">
        <v>3063</v>
      </c>
      <c r="L477" s="50">
        <v>6</v>
      </c>
      <c r="M477" s="66"/>
      <c r="N477" s="66"/>
      <c r="O477" s="67">
        <v>5340</v>
      </c>
      <c r="P477" s="66">
        <f t="shared" si="7"/>
        <v>-5340</v>
      </c>
      <c r="Q477" s="71" t="s">
        <v>3064</v>
      </c>
      <c r="R477" s="29"/>
      <c r="S477" s="29"/>
      <c r="T477" s="29"/>
      <c r="U477" s="29"/>
      <c r="V477" s="29"/>
      <c r="W477" s="29"/>
      <c r="X477" s="29"/>
      <c r="Y477" s="29"/>
      <c r="Z477" s="29"/>
      <c r="AA477" s="29"/>
      <c r="AB477" s="29"/>
      <c r="AC477" s="29"/>
      <c r="AD477" s="29"/>
      <c r="AE477" s="29"/>
      <c r="AF477" s="29"/>
      <c r="AG477" s="29"/>
      <c r="AH477" s="29"/>
      <c r="AI477" s="29"/>
      <c r="AJ477" s="29"/>
      <c r="AK477" s="29"/>
    </row>
    <row r="478" spans="1:37" s="30" customFormat="1" ht="69" customHeight="1" x14ac:dyDescent="0.25">
      <c r="A478" s="28" t="s">
        <v>2037</v>
      </c>
      <c r="B478" s="28" t="s">
        <v>2038</v>
      </c>
      <c r="C478" s="27" t="s">
        <v>1997</v>
      </c>
      <c r="D478" s="50" t="s">
        <v>2032</v>
      </c>
      <c r="E478" s="50" t="s">
        <v>2033</v>
      </c>
      <c r="F478" s="50" t="s">
        <v>91</v>
      </c>
      <c r="G478" s="50" t="s">
        <v>2034</v>
      </c>
      <c r="H478" s="50">
        <v>740760</v>
      </c>
      <c r="I478" s="50" t="s">
        <v>2035</v>
      </c>
      <c r="J478" s="50">
        <v>80</v>
      </c>
      <c r="K478" s="50">
        <v>85</v>
      </c>
      <c r="L478" s="50">
        <v>80</v>
      </c>
      <c r="M478" s="66">
        <v>589761.19999999995</v>
      </c>
      <c r="N478" s="66">
        <v>504051</v>
      </c>
      <c r="O478" s="67">
        <v>621000</v>
      </c>
      <c r="P478" s="66">
        <f t="shared" si="7"/>
        <v>-31238.800000000047</v>
      </c>
      <c r="Q478" s="71" t="s">
        <v>2036</v>
      </c>
      <c r="R478" s="29"/>
      <c r="S478" s="29"/>
      <c r="T478" s="29"/>
      <c r="U478" s="29"/>
      <c r="V478" s="29"/>
      <c r="W478" s="29"/>
      <c r="X478" s="29"/>
      <c r="Y478" s="29"/>
      <c r="Z478" s="29"/>
      <c r="AA478" s="29"/>
      <c r="AB478" s="29"/>
      <c r="AC478" s="29"/>
      <c r="AD478" s="29"/>
      <c r="AE478" s="29"/>
      <c r="AF478" s="29"/>
      <c r="AG478" s="29"/>
      <c r="AH478" s="29"/>
      <c r="AI478" s="29"/>
      <c r="AJ478" s="29"/>
      <c r="AK478" s="29"/>
    </row>
    <row r="479" spans="1:37" s="30" customFormat="1" ht="69" customHeight="1" x14ac:dyDescent="0.25">
      <c r="A479" s="28" t="s">
        <v>2037</v>
      </c>
      <c r="B479" s="28" t="s">
        <v>2038</v>
      </c>
      <c r="C479" s="27" t="s">
        <v>1997</v>
      </c>
      <c r="D479" s="50" t="s">
        <v>2039</v>
      </c>
      <c r="E479" s="50" t="s">
        <v>2040</v>
      </c>
      <c r="F479" s="50" t="s">
        <v>91</v>
      </c>
      <c r="G479" s="50" t="s">
        <v>2034</v>
      </c>
      <c r="H479" s="50"/>
      <c r="I479" s="50" t="s">
        <v>2035</v>
      </c>
      <c r="J479" s="50">
        <v>80</v>
      </c>
      <c r="K479" s="50">
        <v>85</v>
      </c>
      <c r="L479" s="50">
        <v>80</v>
      </c>
      <c r="M479" s="66"/>
      <c r="N479" s="66"/>
      <c r="O479" s="67">
        <v>136000</v>
      </c>
      <c r="P479" s="66">
        <f t="shared" si="7"/>
        <v>-136000</v>
      </c>
      <c r="Q479" s="71" t="s">
        <v>2041</v>
      </c>
      <c r="R479" s="29"/>
      <c r="S479" s="29"/>
      <c r="T479" s="29"/>
      <c r="U479" s="29"/>
      <c r="V479" s="29"/>
      <c r="W479" s="29"/>
      <c r="X479" s="29"/>
      <c r="Y479" s="29"/>
      <c r="Z479" s="29"/>
      <c r="AA479" s="29"/>
      <c r="AB479" s="29"/>
      <c r="AC479" s="29"/>
      <c r="AD479" s="29"/>
      <c r="AE479" s="29"/>
      <c r="AF479" s="29"/>
      <c r="AG479" s="29"/>
      <c r="AH479" s="29"/>
      <c r="AI479" s="29"/>
      <c r="AJ479" s="29"/>
      <c r="AK479" s="29"/>
    </row>
    <row r="480" spans="1:37" s="30" customFormat="1" ht="69" customHeight="1" x14ac:dyDescent="0.25">
      <c r="A480" s="28" t="s">
        <v>2010</v>
      </c>
      <c r="B480" s="28" t="s">
        <v>2011</v>
      </c>
      <c r="C480" s="27" t="s">
        <v>1997</v>
      </c>
      <c r="D480" s="50" t="s">
        <v>2005</v>
      </c>
      <c r="E480" s="50" t="s">
        <v>2006</v>
      </c>
      <c r="F480" s="50" t="s">
        <v>91</v>
      </c>
      <c r="G480" s="50" t="s">
        <v>2007</v>
      </c>
      <c r="H480" s="50"/>
      <c r="I480" s="50" t="s">
        <v>2008</v>
      </c>
      <c r="J480" s="50">
        <v>8</v>
      </c>
      <c r="K480" s="50">
        <v>8</v>
      </c>
      <c r="L480" s="50">
        <v>8</v>
      </c>
      <c r="M480" s="66">
        <v>18400</v>
      </c>
      <c r="N480" s="66">
        <v>18400</v>
      </c>
      <c r="O480" s="67">
        <v>23400</v>
      </c>
      <c r="P480" s="66">
        <f t="shared" si="7"/>
        <v>-5000</v>
      </c>
      <c r="Q480" s="71" t="s">
        <v>2009</v>
      </c>
      <c r="R480" s="29"/>
      <c r="S480" s="29"/>
      <c r="T480" s="29"/>
      <c r="U480" s="29"/>
      <c r="V480" s="29"/>
      <c r="W480" s="29"/>
      <c r="X480" s="29"/>
      <c r="Y480" s="29"/>
      <c r="Z480" s="29"/>
      <c r="AA480" s="29"/>
      <c r="AB480" s="29"/>
      <c r="AC480" s="29"/>
      <c r="AD480" s="29"/>
      <c r="AE480" s="29"/>
      <c r="AF480" s="29"/>
      <c r="AG480" s="29"/>
      <c r="AH480" s="29"/>
      <c r="AI480" s="29"/>
      <c r="AJ480" s="29"/>
      <c r="AK480" s="29"/>
    </row>
    <row r="481" spans="1:37" s="30" customFormat="1" ht="69" customHeight="1" x14ac:dyDescent="0.25">
      <c r="A481" s="28" t="s">
        <v>2047</v>
      </c>
      <c r="B481" s="28" t="s">
        <v>2048</v>
      </c>
      <c r="C481" s="27" t="s">
        <v>1997</v>
      </c>
      <c r="D481" s="50" t="s">
        <v>2042</v>
      </c>
      <c r="E481" s="50" t="s">
        <v>2043</v>
      </c>
      <c r="F481" s="50" t="s">
        <v>91</v>
      </c>
      <c r="G481" s="50" t="s">
        <v>2044</v>
      </c>
      <c r="H481" s="50">
        <v>111850</v>
      </c>
      <c r="I481" s="50" t="s">
        <v>2045</v>
      </c>
      <c r="J481" s="50">
        <v>25</v>
      </c>
      <c r="K481" s="50">
        <v>49</v>
      </c>
      <c r="L481" s="50">
        <v>35</v>
      </c>
      <c r="M481" s="66">
        <v>88000</v>
      </c>
      <c r="N481" s="66">
        <v>76960</v>
      </c>
      <c r="O481" s="67">
        <v>115820</v>
      </c>
      <c r="P481" s="66">
        <f t="shared" si="7"/>
        <v>-27820</v>
      </c>
      <c r="Q481" s="71" t="s">
        <v>2046</v>
      </c>
      <c r="R481" s="29"/>
      <c r="S481" s="29"/>
      <c r="T481" s="29"/>
      <c r="U481" s="29"/>
      <c r="V481" s="29"/>
      <c r="W481" s="29"/>
      <c r="X481" s="29"/>
      <c r="Y481" s="29"/>
      <c r="Z481" s="29"/>
      <c r="AA481" s="29"/>
      <c r="AB481" s="29"/>
      <c r="AC481" s="29"/>
      <c r="AD481" s="29"/>
      <c r="AE481" s="29"/>
      <c r="AF481" s="29"/>
      <c r="AG481" s="29"/>
      <c r="AH481" s="29"/>
      <c r="AI481" s="29"/>
      <c r="AJ481" s="29"/>
      <c r="AK481" s="29"/>
    </row>
    <row r="482" spans="1:37" s="30" customFormat="1" ht="69" customHeight="1" x14ac:dyDescent="0.25">
      <c r="A482" s="28" t="s">
        <v>2047</v>
      </c>
      <c r="B482" s="28" t="s">
        <v>2048</v>
      </c>
      <c r="C482" s="27" t="s">
        <v>1997</v>
      </c>
      <c r="D482" s="50" t="s">
        <v>2049</v>
      </c>
      <c r="E482" s="50" t="s">
        <v>2050</v>
      </c>
      <c r="F482" s="50" t="s">
        <v>91</v>
      </c>
      <c r="G482" s="50" t="s">
        <v>2044</v>
      </c>
      <c r="H482" s="50"/>
      <c r="I482" s="50" t="s">
        <v>2045</v>
      </c>
      <c r="J482" s="50">
        <v>25</v>
      </c>
      <c r="K482" s="50">
        <v>49</v>
      </c>
      <c r="L482" s="50">
        <v>35</v>
      </c>
      <c r="M482" s="66"/>
      <c r="N482" s="66"/>
      <c r="O482" s="67">
        <v>10800</v>
      </c>
      <c r="P482" s="66">
        <f t="shared" si="7"/>
        <v>-10800</v>
      </c>
      <c r="Q482" s="71" t="s">
        <v>2051</v>
      </c>
      <c r="R482" s="29"/>
      <c r="S482" s="29"/>
      <c r="T482" s="29"/>
      <c r="U482" s="29"/>
      <c r="V482" s="29"/>
      <c r="W482" s="29"/>
      <c r="X482" s="29"/>
      <c r="Y482" s="29"/>
      <c r="Z482" s="29"/>
      <c r="AA482" s="29"/>
      <c r="AB482" s="29"/>
      <c r="AC482" s="29"/>
      <c r="AD482" s="29"/>
      <c r="AE482" s="29"/>
      <c r="AF482" s="29"/>
      <c r="AG482" s="29"/>
      <c r="AH482" s="29"/>
      <c r="AI482" s="29"/>
      <c r="AJ482" s="29"/>
      <c r="AK482" s="29"/>
    </row>
    <row r="483" spans="1:37" s="30" customFormat="1" ht="69" customHeight="1" x14ac:dyDescent="0.25">
      <c r="A483" s="28" t="s">
        <v>2027</v>
      </c>
      <c r="B483" s="28" t="s">
        <v>2028</v>
      </c>
      <c r="C483" s="27" t="s">
        <v>1997</v>
      </c>
      <c r="D483" s="50" t="s">
        <v>2022</v>
      </c>
      <c r="E483" s="50" t="s">
        <v>2023</v>
      </c>
      <c r="F483" s="50" t="s">
        <v>91</v>
      </c>
      <c r="G483" s="50" t="s">
        <v>2024</v>
      </c>
      <c r="H483" s="50">
        <v>40000</v>
      </c>
      <c r="I483" s="50" t="s">
        <v>2025</v>
      </c>
      <c r="J483" s="50">
        <v>95</v>
      </c>
      <c r="K483" s="50">
        <v>100</v>
      </c>
      <c r="L483" s="50">
        <v>95</v>
      </c>
      <c r="M483" s="66">
        <v>36000</v>
      </c>
      <c r="N483" s="66">
        <v>30000</v>
      </c>
      <c r="O483" s="67">
        <v>32493</v>
      </c>
      <c r="P483" s="66">
        <f t="shared" si="7"/>
        <v>3507</v>
      </c>
      <c r="Q483" s="71" t="s">
        <v>2026</v>
      </c>
      <c r="R483" s="29"/>
      <c r="S483" s="29"/>
      <c r="T483" s="29"/>
      <c r="U483" s="29"/>
      <c r="V483" s="29"/>
      <c r="W483" s="29"/>
      <c r="X483" s="29"/>
      <c r="Y483" s="29"/>
      <c r="Z483" s="29"/>
      <c r="AA483" s="29"/>
      <c r="AB483" s="29"/>
      <c r="AC483" s="29"/>
      <c r="AD483" s="29"/>
      <c r="AE483" s="29"/>
      <c r="AF483" s="29"/>
      <c r="AG483" s="29"/>
      <c r="AH483" s="29"/>
      <c r="AI483" s="29"/>
      <c r="AJ483" s="29"/>
      <c r="AK483" s="29"/>
    </row>
    <row r="484" spans="1:37" s="30" customFormat="1" ht="69" customHeight="1" x14ac:dyDescent="0.25">
      <c r="A484" s="28" t="s">
        <v>2027</v>
      </c>
      <c r="B484" s="28" t="s">
        <v>2028</v>
      </c>
      <c r="C484" s="27" t="s">
        <v>1997</v>
      </c>
      <c r="D484" s="50" t="s">
        <v>2029</v>
      </c>
      <c r="E484" s="50" t="s">
        <v>2030</v>
      </c>
      <c r="F484" s="50" t="s">
        <v>91</v>
      </c>
      <c r="G484" s="50" t="s">
        <v>2024</v>
      </c>
      <c r="H484" s="50"/>
      <c r="I484" s="50" t="s">
        <v>2025</v>
      </c>
      <c r="J484" s="50">
        <v>95</v>
      </c>
      <c r="K484" s="50">
        <v>100</v>
      </c>
      <c r="L484" s="50">
        <v>95</v>
      </c>
      <c r="M484" s="66"/>
      <c r="N484" s="66"/>
      <c r="O484" s="67">
        <v>7500</v>
      </c>
      <c r="P484" s="66">
        <f t="shared" si="7"/>
        <v>-7500</v>
      </c>
      <c r="Q484" s="71" t="s">
        <v>2031</v>
      </c>
      <c r="R484" s="29"/>
      <c r="S484" s="29"/>
      <c r="T484" s="29"/>
      <c r="U484" s="29"/>
      <c r="V484" s="29"/>
      <c r="W484" s="29"/>
      <c r="X484" s="29"/>
      <c r="Y484" s="29"/>
      <c r="Z484" s="29"/>
      <c r="AA484" s="29"/>
      <c r="AB484" s="29"/>
      <c r="AC484" s="29"/>
      <c r="AD484" s="29"/>
      <c r="AE484" s="29"/>
      <c r="AF484" s="29"/>
      <c r="AG484" s="29"/>
      <c r="AH484" s="29"/>
      <c r="AI484" s="29"/>
      <c r="AJ484" s="29"/>
      <c r="AK484" s="29"/>
    </row>
    <row r="485" spans="1:37" s="30" customFormat="1" ht="69" customHeight="1" x14ac:dyDescent="0.25">
      <c r="A485" s="28" t="s">
        <v>2017</v>
      </c>
      <c r="B485" s="28" t="s">
        <v>2018</v>
      </c>
      <c r="C485" s="27" t="s">
        <v>1997</v>
      </c>
      <c r="D485" s="50" t="s">
        <v>2012</v>
      </c>
      <c r="E485" s="50" t="s">
        <v>2013</v>
      </c>
      <c r="F485" s="50" t="s">
        <v>91</v>
      </c>
      <c r="G485" s="50" t="s">
        <v>2014</v>
      </c>
      <c r="H485" s="50">
        <v>54757.2</v>
      </c>
      <c r="I485" s="50" t="s">
        <v>2015</v>
      </c>
      <c r="J485" s="50">
        <v>10</v>
      </c>
      <c r="K485" s="50">
        <v>6</v>
      </c>
      <c r="L485" s="50">
        <v>10</v>
      </c>
      <c r="M485" s="66">
        <v>82980</v>
      </c>
      <c r="N485" s="66">
        <v>62760</v>
      </c>
      <c r="O485" s="67">
        <v>16513.2</v>
      </c>
      <c r="P485" s="66">
        <f t="shared" si="7"/>
        <v>66466.8</v>
      </c>
      <c r="Q485" s="71" t="s">
        <v>2016</v>
      </c>
      <c r="R485" s="29"/>
      <c r="S485" s="29"/>
      <c r="T485" s="29"/>
      <c r="U485" s="29"/>
      <c r="V485" s="29"/>
      <c r="W485" s="29"/>
      <c r="X485" s="29"/>
      <c r="Y485" s="29"/>
      <c r="Z485" s="29"/>
      <c r="AA485" s="29"/>
      <c r="AB485" s="29"/>
      <c r="AC485" s="29"/>
      <c r="AD485" s="29"/>
      <c r="AE485" s="29"/>
      <c r="AF485" s="29"/>
      <c r="AG485" s="29"/>
      <c r="AH485" s="29"/>
      <c r="AI485" s="29"/>
      <c r="AJ485" s="29"/>
      <c r="AK485" s="29"/>
    </row>
    <row r="486" spans="1:37" s="30" customFormat="1" ht="69" customHeight="1" x14ac:dyDescent="0.25">
      <c r="A486" s="28" t="s">
        <v>2017</v>
      </c>
      <c r="B486" s="28" t="s">
        <v>2018</v>
      </c>
      <c r="C486" s="27" t="s">
        <v>1997</v>
      </c>
      <c r="D486" s="50" t="s">
        <v>2019</v>
      </c>
      <c r="E486" s="50" t="s">
        <v>2020</v>
      </c>
      <c r="F486" s="50" t="s">
        <v>91</v>
      </c>
      <c r="G486" s="50" t="s">
        <v>2014</v>
      </c>
      <c r="H486" s="50"/>
      <c r="I486" s="50" t="s">
        <v>2015</v>
      </c>
      <c r="J486" s="50">
        <v>10</v>
      </c>
      <c r="K486" s="50">
        <v>6</v>
      </c>
      <c r="L486" s="50">
        <v>10</v>
      </c>
      <c r="M486" s="66"/>
      <c r="N486" s="66"/>
      <c r="O486" s="67">
        <v>38244</v>
      </c>
      <c r="P486" s="66">
        <f t="shared" si="7"/>
        <v>-38244</v>
      </c>
      <c r="Q486" s="71" t="s">
        <v>2021</v>
      </c>
      <c r="R486" s="29"/>
      <c r="S486" s="29"/>
      <c r="T486" s="29"/>
      <c r="U486" s="29"/>
      <c r="V486" s="29"/>
      <c r="W486" s="29"/>
      <c r="X486" s="29"/>
      <c r="Y486" s="29"/>
      <c r="Z486" s="29"/>
      <c r="AA486" s="29"/>
      <c r="AB486" s="29"/>
      <c r="AC486" s="29"/>
      <c r="AD486" s="29"/>
      <c r="AE486" s="29"/>
      <c r="AF486" s="29"/>
      <c r="AG486" s="29"/>
      <c r="AH486" s="29"/>
      <c r="AI486" s="29"/>
      <c r="AJ486" s="29"/>
      <c r="AK486" s="29"/>
    </row>
    <row r="487" spans="1:37" s="30" customFormat="1" ht="69" customHeight="1" x14ac:dyDescent="0.25">
      <c r="A487" s="28" t="s">
        <v>2133</v>
      </c>
      <c r="B487" s="28" t="s">
        <v>2134</v>
      </c>
      <c r="C487" s="27" t="s">
        <v>1997</v>
      </c>
      <c r="D487" s="50" t="s">
        <v>2130</v>
      </c>
      <c r="E487" s="50"/>
      <c r="F487" s="50" t="s">
        <v>91</v>
      </c>
      <c r="G487" s="50" t="s">
        <v>2131</v>
      </c>
      <c r="H487" s="50">
        <v>10000</v>
      </c>
      <c r="I487" s="50" t="s">
        <v>2132</v>
      </c>
      <c r="J487" s="50">
        <v>1</v>
      </c>
      <c r="K487" s="50">
        <v>1</v>
      </c>
      <c r="L487" s="50">
        <v>1</v>
      </c>
      <c r="M487" s="66">
        <v>10000</v>
      </c>
      <c r="N487" s="66">
        <v>2100</v>
      </c>
      <c r="O487" s="67">
        <v>5000</v>
      </c>
      <c r="P487" s="66">
        <f t="shared" si="7"/>
        <v>5000</v>
      </c>
      <c r="Q487" s="71"/>
      <c r="R487" s="29"/>
      <c r="S487" s="29"/>
      <c r="T487" s="29"/>
      <c r="U487" s="29"/>
      <c r="V487" s="29"/>
      <c r="W487" s="29"/>
      <c r="X487" s="29"/>
      <c r="Y487" s="29"/>
      <c r="Z487" s="29"/>
      <c r="AA487" s="29"/>
      <c r="AB487" s="29"/>
      <c r="AC487" s="29"/>
      <c r="AD487" s="29"/>
      <c r="AE487" s="29"/>
      <c r="AF487" s="29"/>
      <c r="AG487" s="29"/>
      <c r="AH487" s="29"/>
      <c r="AI487" s="29"/>
      <c r="AJ487" s="29"/>
      <c r="AK487" s="29"/>
    </row>
    <row r="488" spans="1:37" s="30" customFormat="1" ht="69" customHeight="1" x14ac:dyDescent="0.25">
      <c r="A488" s="28" t="s">
        <v>2133</v>
      </c>
      <c r="B488" s="28" t="s">
        <v>2134</v>
      </c>
      <c r="C488" s="27" t="s">
        <v>1997</v>
      </c>
      <c r="D488" s="50" t="s">
        <v>2135</v>
      </c>
      <c r="E488" s="50"/>
      <c r="F488" s="50" t="s">
        <v>91</v>
      </c>
      <c r="G488" s="50" t="s">
        <v>2131</v>
      </c>
      <c r="H488" s="50"/>
      <c r="I488" s="50" t="s">
        <v>2132</v>
      </c>
      <c r="J488" s="50">
        <v>1</v>
      </c>
      <c r="K488" s="50">
        <v>1</v>
      </c>
      <c r="L488" s="50">
        <v>1</v>
      </c>
      <c r="M488" s="66"/>
      <c r="N488" s="66"/>
      <c r="O488" s="67">
        <v>5000</v>
      </c>
      <c r="P488" s="66">
        <f t="shared" si="7"/>
        <v>-5000</v>
      </c>
      <c r="Q488" s="71"/>
      <c r="R488" s="29"/>
      <c r="S488" s="29"/>
      <c r="T488" s="29"/>
      <c r="U488" s="29"/>
      <c r="V488" s="29"/>
      <c r="W488" s="29"/>
      <c r="X488" s="29"/>
      <c r="Y488" s="29"/>
      <c r="Z488" s="29"/>
      <c r="AA488" s="29"/>
      <c r="AB488" s="29"/>
      <c r="AC488" s="29"/>
      <c r="AD488" s="29"/>
      <c r="AE488" s="29"/>
      <c r="AF488" s="29"/>
      <c r="AG488" s="29"/>
      <c r="AH488" s="29"/>
      <c r="AI488" s="29"/>
      <c r="AJ488" s="29"/>
      <c r="AK488" s="29"/>
    </row>
    <row r="489" spans="1:37" s="30" customFormat="1" ht="69" customHeight="1" x14ac:dyDescent="0.25">
      <c r="A489" s="28" t="s">
        <v>2156</v>
      </c>
      <c r="B489" s="28" t="s">
        <v>2157</v>
      </c>
      <c r="C489" s="27" t="s">
        <v>1997</v>
      </c>
      <c r="D489" s="50" t="s">
        <v>2052</v>
      </c>
      <c r="E489" s="50" t="s">
        <v>2152</v>
      </c>
      <c r="F489" s="50" t="s">
        <v>91</v>
      </c>
      <c r="G489" s="50" t="s">
        <v>2153</v>
      </c>
      <c r="H489" s="50"/>
      <c r="I489" s="50" t="s">
        <v>2154</v>
      </c>
      <c r="J489" s="50">
        <v>4</v>
      </c>
      <c r="K489" s="50">
        <v>4</v>
      </c>
      <c r="L489" s="50"/>
      <c r="M489" s="66">
        <v>1000</v>
      </c>
      <c r="N489" s="66">
        <v>688.9</v>
      </c>
      <c r="O489" s="67">
        <v>1000</v>
      </c>
      <c r="P489" s="66">
        <f t="shared" si="7"/>
        <v>0</v>
      </c>
      <c r="Q489" s="71" t="s">
        <v>2155</v>
      </c>
      <c r="R489" s="29"/>
      <c r="S489" s="29"/>
      <c r="T489" s="29"/>
      <c r="U489" s="29"/>
      <c r="V489" s="29"/>
      <c r="W489" s="29"/>
      <c r="X489" s="29"/>
      <c r="Y489" s="29"/>
      <c r="Z489" s="29"/>
      <c r="AA489" s="29"/>
      <c r="AB489" s="29"/>
      <c r="AC489" s="29"/>
      <c r="AD489" s="29"/>
      <c r="AE489" s="29"/>
      <c r="AF489" s="29"/>
      <c r="AG489" s="29"/>
      <c r="AH489" s="29"/>
      <c r="AI489" s="29"/>
      <c r="AJ489" s="29"/>
      <c r="AK489" s="29"/>
    </row>
    <row r="490" spans="1:37" s="30" customFormat="1" ht="69" customHeight="1" x14ac:dyDescent="0.25">
      <c r="A490" s="28" t="s">
        <v>2111</v>
      </c>
      <c r="B490" s="28" t="s">
        <v>2112</v>
      </c>
      <c r="C490" s="27" t="s">
        <v>1997</v>
      </c>
      <c r="D490" s="50" t="s">
        <v>2106</v>
      </c>
      <c r="E490" s="50" t="s">
        <v>2107</v>
      </c>
      <c r="F490" s="50" t="s">
        <v>91</v>
      </c>
      <c r="G490" s="50" t="s">
        <v>2108</v>
      </c>
      <c r="H490" s="50"/>
      <c r="I490" s="50" t="s">
        <v>2109</v>
      </c>
      <c r="J490" s="50">
        <v>90</v>
      </c>
      <c r="K490" s="50">
        <v>100</v>
      </c>
      <c r="L490" s="50">
        <v>90</v>
      </c>
      <c r="M490" s="66">
        <v>75000</v>
      </c>
      <c r="N490" s="66">
        <v>72230</v>
      </c>
      <c r="O490" s="67">
        <v>55000</v>
      </c>
      <c r="P490" s="66">
        <f t="shared" si="7"/>
        <v>20000</v>
      </c>
      <c r="Q490" s="71" t="s">
        <v>2110</v>
      </c>
      <c r="R490" s="29"/>
      <c r="S490" s="29"/>
      <c r="T490" s="29"/>
      <c r="U490" s="29"/>
      <c r="V490" s="29"/>
      <c r="W490" s="29"/>
      <c r="X490" s="29"/>
      <c r="Y490" s="29"/>
      <c r="Z490" s="29"/>
      <c r="AA490" s="29"/>
      <c r="AB490" s="29"/>
      <c r="AC490" s="29"/>
      <c r="AD490" s="29"/>
      <c r="AE490" s="29"/>
      <c r="AF490" s="29"/>
      <c r="AG490" s="29"/>
      <c r="AH490" s="29"/>
      <c r="AI490" s="29"/>
      <c r="AJ490" s="29"/>
      <c r="AK490" s="29"/>
    </row>
    <row r="491" spans="1:37" s="30" customFormat="1" ht="69" customHeight="1" x14ac:dyDescent="0.25">
      <c r="A491" s="28" t="s">
        <v>2111</v>
      </c>
      <c r="B491" s="28" t="s">
        <v>2112</v>
      </c>
      <c r="C491" s="27" t="s">
        <v>1997</v>
      </c>
      <c r="D491" s="50" t="s">
        <v>4067</v>
      </c>
      <c r="E491" s="50" t="s">
        <v>2113</v>
      </c>
      <c r="F491" s="50" t="s">
        <v>91</v>
      </c>
      <c r="G491" s="50" t="s">
        <v>2108</v>
      </c>
      <c r="H491" s="50"/>
      <c r="I491" s="50" t="s">
        <v>2109</v>
      </c>
      <c r="J491" s="50">
        <v>90</v>
      </c>
      <c r="K491" s="50">
        <v>100</v>
      </c>
      <c r="L491" s="50">
        <v>90</v>
      </c>
      <c r="M491" s="66"/>
      <c r="N491" s="66"/>
      <c r="O491" s="67">
        <v>20000</v>
      </c>
      <c r="P491" s="66">
        <f t="shared" si="7"/>
        <v>-20000</v>
      </c>
      <c r="Q491" s="71" t="s">
        <v>2114</v>
      </c>
      <c r="R491" s="29"/>
      <c r="S491" s="29"/>
      <c r="T491" s="29"/>
      <c r="U491" s="29"/>
      <c r="V491" s="29"/>
      <c r="W491" s="29"/>
      <c r="X491" s="29"/>
      <c r="Y491" s="29"/>
      <c r="Z491" s="29"/>
      <c r="AA491" s="29"/>
      <c r="AB491" s="29"/>
      <c r="AC491" s="29"/>
      <c r="AD491" s="29"/>
      <c r="AE491" s="29"/>
      <c r="AF491" s="29"/>
      <c r="AG491" s="29"/>
      <c r="AH491" s="29"/>
      <c r="AI491" s="29"/>
      <c r="AJ491" s="29"/>
      <c r="AK491" s="29"/>
    </row>
    <row r="492" spans="1:37" s="30" customFormat="1" ht="69" customHeight="1" x14ac:dyDescent="0.25">
      <c r="A492" s="28" t="s">
        <v>2084</v>
      </c>
      <c r="B492" s="28" t="s">
        <v>2085</v>
      </c>
      <c r="C492" s="27" t="s">
        <v>1997</v>
      </c>
      <c r="D492" s="50" t="s">
        <v>2079</v>
      </c>
      <c r="E492" s="50" t="s">
        <v>2080</v>
      </c>
      <c r="F492" s="50" t="s">
        <v>91</v>
      </c>
      <c r="G492" s="50" t="s">
        <v>2081</v>
      </c>
      <c r="H492" s="50"/>
      <c r="I492" s="50" t="s">
        <v>2082</v>
      </c>
      <c r="J492" s="50">
        <v>80</v>
      </c>
      <c r="K492" s="50">
        <v>0</v>
      </c>
      <c r="L492" s="50">
        <v>80</v>
      </c>
      <c r="M492" s="66">
        <v>10000</v>
      </c>
      <c r="N492" s="66">
        <v>0</v>
      </c>
      <c r="O492" s="67">
        <v>10000</v>
      </c>
      <c r="P492" s="66">
        <f t="shared" si="7"/>
        <v>0</v>
      </c>
      <c r="Q492" s="71" t="s">
        <v>2083</v>
      </c>
      <c r="R492" s="29"/>
      <c r="S492" s="29"/>
      <c r="T492" s="29"/>
      <c r="U492" s="29"/>
      <c r="V492" s="29"/>
      <c r="W492" s="29"/>
      <c r="X492" s="29"/>
      <c r="Y492" s="29"/>
      <c r="Z492" s="29"/>
      <c r="AA492" s="29"/>
      <c r="AB492" s="29"/>
      <c r="AC492" s="29"/>
      <c r="AD492" s="29"/>
      <c r="AE492" s="29"/>
      <c r="AF492" s="29"/>
      <c r="AG492" s="29"/>
      <c r="AH492" s="29"/>
      <c r="AI492" s="29"/>
      <c r="AJ492" s="29"/>
      <c r="AK492" s="29"/>
    </row>
    <row r="493" spans="1:37" s="30" customFormat="1" ht="69" customHeight="1" x14ac:dyDescent="0.25">
      <c r="A493" s="28" t="s">
        <v>2102</v>
      </c>
      <c r="B493" s="28" t="s">
        <v>2103</v>
      </c>
      <c r="C493" s="27" t="s">
        <v>1997</v>
      </c>
      <c r="D493" s="50" t="s">
        <v>4065</v>
      </c>
      <c r="E493" s="50" t="s">
        <v>2098</v>
      </c>
      <c r="F493" s="50" t="s">
        <v>91</v>
      </c>
      <c r="G493" s="50" t="s">
        <v>2099</v>
      </c>
      <c r="H493" s="50"/>
      <c r="I493" s="50" t="s">
        <v>2100</v>
      </c>
      <c r="J493" s="50">
        <v>12</v>
      </c>
      <c r="K493" s="50">
        <v>10</v>
      </c>
      <c r="L493" s="50">
        <v>10</v>
      </c>
      <c r="M493" s="66">
        <v>36000</v>
      </c>
      <c r="N493" s="66">
        <v>36000</v>
      </c>
      <c r="O493" s="67">
        <v>12000</v>
      </c>
      <c r="P493" s="66">
        <f t="shared" si="7"/>
        <v>24000</v>
      </c>
      <c r="Q493" s="71" t="s">
        <v>2101</v>
      </c>
      <c r="R493" s="29"/>
      <c r="S493" s="29"/>
      <c r="T493" s="29"/>
      <c r="U493" s="29"/>
      <c r="V493" s="29"/>
      <c r="W493" s="29"/>
      <c r="X493" s="29"/>
      <c r="Y493" s="29"/>
      <c r="Z493" s="29"/>
      <c r="AA493" s="29"/>
      <c r="AB493" s="29"/>
      <c r="AC493" s="29"/>
      <c r="AD493" s="29"/>
      <c r="AE493" s="29"/>
      <c r="AF493" s="29"/>
      <c r="AG493" s="29"/>
      <c r="AH493" s="29"/>
      <c r="AI493" s="29"/>
      <c r="AJ493" s="29"/>
      <c r="AK493" s="29"/>
    </row>
    <row r="494" spans="1:37" s="30" customFormat="1" ht="69" customHeight="1" x14ac:dyDescent="0.25">
      <c r="A494" s="28" t="s">
        <v>2102</v>
      </c>
      <c r="B494" s="28" t="s">
        <v>2103</v>
      </c>
      <c r="C494" s="27" t="s">
        <v>1997</v>
      </c>
      <c r="D494" s="50" t="s">
        <v>4066</v>
      </c>
      <c r="E494" s="50" t="s">
        <v>2104</v>
      </c>
      <c r="F494" s="50" t="s">
        <v>91</v>
      </c>
      <c r="G494" s="50" t="s">
        <v>2099</v>
      </c>
      <c r="H494" s="50"/>
      <c r="I494" s="50" t="s">
        <v>2100</v>
      </c>
      <c r="J494" s="50">
        <v>12</v>
      </c>
      <c r="K494" s="50">
        <v>10</v>
      </c>
      <c r="L494" s="50">
        <v>10</v>
      </c>
      <c r="M494" s="66"/>
      <c r="N494" s="66"/>
      <c r="O494" s="67">
        <v>24000</v>
      </c>
      <c r="P494" s="66">
        <f t="shared" si="7"/>
        <v>-24000</v>
      </c>
      <c r="Q494" s="71" t="s">
        <v>2105</v>
      </c>
      <c r="R494" s="29"/>
      <c r="S494" s="29"/>
      <c r="T494" s="29"/>
      <c r="U494" s="29"/>
      <c r="V494" s="29"/>
      <c r="W494" s="29"/>
      <c r="X494" s="29"/>
      <c r="Y494" s="29"/>
      <c r="Z494" s="29"/>
      <c r="AA494" s="29"/>
      <c r="AB494" s="29"/>
      <c r="AC494" s="29"/>
      <c r="AD494" s="29"/>
      <c r="AE494" s="29"/>
      <c r="AF494" s="29"/>
      <c r="AG494" s="29"/>
      <c r="AH494" s="29"/>
      <c r="AI494" s="29"/>
      <c r="AJ494" s="29"/>
      <c r="AK494" s="29"/>
    </row>
    <row r="495" spans="1:37" s="30" customFormat="1" ht="69" customHeight="1" x14ac:dyDescent="0.25">
      <c r="A495" s="28" t="s">
        <v>3065</v>
      </c>
      <c r="B495" s="28" t="s">
        <v>3066</v>
      </c>
      <c r="C495" s="27" t="s">
        <v>1997</v>
      </c>
      <c r="D495" s="50" t="s">
        <v>3059</v>
      </c>
      <c r="E495" s="50" t="s">
        <v>3060</v>
      </c>
      <c r="F495" s="50" t="s">
        <v>91</v>
      </c>
      <c r="G495" s="50" t="s">
        <v>3061</v>
      </c>
      <c r="H495" s="50">
        <v>2256</v>
      </c>
      <c r="I495" s="50" t="s">
        <v>3062</v>
      </c>
      <c r="J495" s="50" t="s">
        <v>3063</v>
      </c>
      <c r="K495" s="50" t="s">
        <v>3063</v>
      </c>
      <c r="L495" s="50">
        <v>2</v>
      </c>
      <c r="M495" s="66"/>
      <c r="N495" s="66"/>
      <c r="O495" s="67">
        <v>2256</v>
      </c>
      <c r="P495" s="66">
        <f t="shared" si="7"/>
        <v>-2256</v>
      </c>
      <c r="Q495" s="71" t="s">
        <v>3064</v>
      </c>
      <c r="R495" s="29"/>
      <c r="S495" s="29"/>
      <c r="T495" s="29"/>
      <c r="U495" s="29"/>
      <c r="V495" s="29"/>
      <c r="W495" s="29"/>
      <c r="X495" s="29"/>
      <c r="Y495" s="29"/>
      <c r="Z495" s="29"/>
      <c r="AA495" s="29"/>
      <c r="AB495" s="29"/>
      <c r="AC495" s="29"/>
      <c r="AD495" s="29"/>
      <c r="AE495" s="29"/>
      <c r="AF495" s="29"/>
      <c r="AG495" s="29"/>
      <c r="AH495" s="29"/>
      <c r="AI495" s="29"/>
      <c r="AJ495" s="29"/>
      <c r="AK495" s="29"/>
    </row>
    <row r="496" spans="1:37" s="30" customFormat="1" ht="69" customHeight="1" x14ac:dyDescent="0.25">
      <c r="A496" s="28" t="s">
        <v>2071</v>
      </c>
      <c r="B496" s="28" t="s">
        <v>2072</v>
      </c>
      <c r="C496" s="27" t="s">
        <v>1997</v>
      </c>
      <c r="D496" s="50" t="s">
        <v>2066</v>
      </c>
      <c r="E496" s="50" t="s">
        <v>2067</v>
      </c>
      <c r="F496" s="50" t="s">
        <v>91</v>
      </c>
      <c r="G496" s="50" t="s">
        <v>2068</v>
      </c>
      <c r="H496" s="50">
        <v>89446.9</v>
      </c>
      <c r="I496" s="50" t="s">
        <v>2069</v>
      </c>
      <c r="J496" s="50">
        <v>10</v>
      </c>
      <c r="K496" s="50">
        <v>0</v>
      </c>
      <c r="L496" s="50">
        <v>10</v>
      </c>
      <c r="M496" s="66">
        <v>87954</v>
      </c>
      <c r="N496" s="66">
        <v>0</v>
      </c>
      <c r="O496" s="67">
        <v>70000</v>
      </c>
      <c r="P496" s="66">
        <f t="shared" si="7"/>
        <v>17954</v>
      </c>
      <c r="Q496" s="71" t="s">
        <v>2070</v>
      </c>
      <c r="R496" s="29"/>
      <c r="S496" s="29"/>
      <c r="T496" s="29"/>
      <c r="U496" s="29"/>
      <c r="V496" s="29"/>
      <c r="W496" s="29"/>
      <c r="X496" s="29"/>
      <c r="Y496" s="29"/>
      <c r="Z496" s="29"/>
      <c r="AA496" s="29"/>
      <c r="AB496" s="29"/>
      <c r="AC496" s="29"/>
      <c r="AD496" s="29"/>
      <c r="AE496" s="29"/>
      <c r="AF496" s="29"/>
      <c r="AG496" s="29"/>
      <c r="AH496" s="29"/>
      <c r="AI496" s="29"/>
      <c r="AJ496" s="29"/>
      <c r="AK496" s="29"/>
    </row>
    <row r="497" spans="1:37" s="30" customFormat="1" ht="69" customHeight="1" x14ac:dyDescent="0.25">
      <c r="A497" s="28" t="s">
        <v>2141</v>
      </c>
      <c r="B497" s="28" t="s">
        <v>2142</v>
      </c>
      <c r="C497" s="27" t="s">
        <v>1997</v>
      </c>
      <c r="D497" s="50" t="s">
        <v>2136</v>
      </c>
      <c r="E497" s="50" t="s">
        <v>2137</v>
      </c>
      <c r="F497" s="50" t="s">
        <v>91</v>
      </c>
      <c r="G497" s="50" t="s">
        <v>2138</v>
      </c>
      <c r="H497" s="50"/>
      <c r="I497" s="50" t="s">
        <v>2139</v>
      </c>
      <c r="J497" s="50">
        <v>40</v>
      </c>
      <c r="K497" s="50">
        <v>39</v>
      </c>
      <c r="L497" s="50">
        <v>40</v>
      </c>
      <c r="M497" s="66">
        <v>30000</v>
      </c>
      <c r="N497" s="66">
        <v>28340</v>
      </c>
      <c r="O497" s="67">
        <v>10000</v>
      </c>
      <c r="P497" s="66">
        <f t="shared" si="7"/>
        <v>20000</v>
      </c>
      <c r="Q497" s="71" t="s">
        <v>2140</v>
      </c>
      <c r="R497" s="29"/>
      <c r="S497" s="29"/>
      <c r="T497" s="29"/>
      <c r="U497" s="29"/>
      <c r="V497" s="29"/>
      <c r="W497" s="29"/>
      <c r="X497" s="29"/>
      <c r="Y497" s="29"/>
      <c r="Z497" s="29"/>
      <c r="AA497" s="29"/>
      <c r="AB497" s="29"/>
      <c r="AC497" s="29"/>
      <c r="AD497" s="29"/>
      <c r="AE497" s="29"/>
      <c r="AF497" s="29"/>
      <c r="AG497" s="29"/>
      <c r="AH497" s="29"/>
      <c r="AI497" s="29"/>
      <c r="AJ497" s="29"/>
      <c r="AK497" s="29"/>
    </row>
    <row r="498" spans="1:37" s="30" customFormat="1" ht="69" customHeight="1" x14ac:dyDescent="0.25">
      <c r="A498" s="28" t="s">
        <v>2141</v>
      </c>
      <c r="B498" s="28" t="s">
        <v>2142</v>
      </c>
      <c r="C498" s="27" t="s">
        <v>1997</v>
      </c>
      <c r="D498" s="50" t="s">
        <v>4069</v>
      </c>
      <c r="E498" s="50" t="s">
        <v>2143</v>
      </c>
      <c r="F498" s="50" t="s">
        <v>91</v>
      </c>
      <c r="G498" s="50" t="s">
        <v>2138</v>
      </c>
      <c r="H498" s="50"/>
      <c r="I498" s="50" t="s">
        <v>2139</v>
      </c>
      <c r="J498" s="50">
        <v>40</v>
      </c>
      <c r="K498" s="50">
        <v>39</v>
      </c>
      <c r="L498" s="50">
        <v>40</v>
      </c>
      <c r="M498" s="66"/>
      <c r="N498" s="66"/>
      <c r="O498" s="67">
        <v>20000</v>
      </c>
      <c r="P498" s="66">
        <f t="shared" si="7"/>
        <v>-20000</v>
      </c>
      <c r="Q498" s="71" t="s">
        <v>2144</v>
      </c>
      <c r="R498" s="29"/>
      <c r="S498" s="29"/>
      <c r="T498" s="29"/>
      <c r="U498" s="29"/>
      <c r="V498" s="29"/>
      <c r="W498" s="29"/>
      <c r="X498" s="29"/>
      <c r="Y498" s="29"/>
      <c r="Z498" s="29"/>
      <c r="AA498" s="29"/>
      <c r="AB498" s="29"/>
      <c r="AC498" s="29"/>
      <c r="AD498" s="29"/>
      <c r="AE498" s="29"/>
      <c r="AF498" s="29"/>
      <c r="AG498" s="29"/>
      <c r="AH498" s="29"/>
      <c r="AI498" s="29"/>
      <c r="AJ498" s="29"/>
      <c r="AK498" s="29"/>
    </row>
    <row r="499" spans="1:37" s="30" customFormat="1" ht="69" customHeight="1" x14ac:dyDescent="0.25">
      <c r="A499" s="28" t="s">
        <v>2077</v>
      </c>
      <c r="B499" s="28" t="s">
        <v>2078</v>
      </c>
      <c r="C499" s="27" t="s">
        <v>1997</v>
      </c>
      <c r="D499" s="50" t="s">
        <v>2073</v>
      </c>
      <c r="E499" s="50" t="s">
        <v>2074</v>
      </c>
      <c r="F499" s="50" t="s">
        <v>91</v>
      </c>
      <c r="G499" s="50" t="s">
        <v>2075</v>
      </c>
      <c r="H499" s="50">
        <v>89000</v>
      </c>
      <c r="I499" s="50" t="s">
        <v>2062</v>
      </c>
      <c r="J499" s="50">
        <v>90</v>
      </c>
      <c r="K499" s="50">
        <v>90</v>
      </c>
      <c r="L499" s="50">
        <v>90</v>
      </c>
      <c r="M499" s="66">
        <v>63240</v>
      </c>
      <c r="N499" s="66">
        <v>58668.52</v>
      </c>
      <c r="O499" s="67">
        <v>88800</v>
      </c>
      <c r="P499" s="66">
        <f t="shared" si="7"/>
        <v>-25560</v>
      </c>
      <c r="Q499" s="71" t="s">
        <v>2076</v>
      </c>
      <c r="R499" s="29"/>
      <c r="S499" s="29"/>
      <c r="T499" s="29"/>
      <c r="U499" s="29"/>
      <c r="V499" s="29"/>
      <c r="W499" s="29"/>
      <c r="X499" s="29"/>
      <c r="Y499" s="29"/>
      <c r="Z499" s="29"/>
      <c r="AA499" s="29"/>
      <c r="AB499" s="29"/>
      <c r="AC499" s="29"/>
      <c r="AD499" s="29"/>
      <c r="AE499" s="29"/>
      <c r="AF499" s="29"/>
      <c r="AG499" s="29"/>
      <c r="AH499" s="29"/>
      <c r="AI499" s="29"/>
      <c r="AJ499" s="29"/>
      <c r="AK499" s="29"/>
    </row>
    <row r="500" spans="1:37" s="30" customFormat="1" ht="69" customHeight="1" x14ac:dyDescent="0.25">
      <c r="A500" s="28" t="s">
        <v>2176</v>
      </c>
      <c r="B500" s="28" t="s">
        <v>2177</v>
      </c>
      <c r="C500" s="27" t="s">
        <v>1997</v>
      </c>
      <c r="D500" s="50" t="s">
        <v>2171</v>
      </c>
      <c r="E500" s="50" t="s">
        <v>2172</v>
      </c>
      <c r="F500" s="50" t="s">
        <v>91</v>
      </c>
      <c r="G500" s="50" t="s">
        <v>2173</v>
      </c>
      <c r="H500" s="50">
        <v>36600</v>
      </c>
      <c r="I500" s="50" t="s">
        <v>2174</v>
      </c>
      <c r="J500" s="50">
        <v>25</v>
      </c>
      <c r="K500" s="50">
        <v>13</v>
      </c>
      <c r="L500" s="50">
        <v>18</v>
      </c>
      <c r="M500" s="66">
        <v>103000</v>
      </c>
      <c r="N500" s="66"/>
      <c r="O500" s="67">
        <v>45000</v>
      </c>
      <c r="P500" s="66">
        <f t="shared" si="7"/>
        <v>58000</v>
      </c>
      <c r="Q500" s="71" t="s">
        <v>2175</v>
      </c>
      <c r="R500" s="29"/>
      <c r="S500" s="29"/>
      <c r="T500" s="29"/>
      <c r="U500" s="29"/>
      <c r="V500" s="29"/>
      <c r="W500" s="29"/>
      <c r="X500" s="29"/>
      <c r="Y500" s="29"/>
      <c r="Z500" s="29"/>
      <c r="AA500" s="29"/>
      <c r="AB500" s="29"/>
      <c r="AC500" s="29"/>
      <c r="AD500" s="29"/>
      <c r="AE500" s="29"/>
      <c r="AF500" s="29"/>
      <c r="AG500" s="29"/>
      <c r="AH500" s="29"/>
      <c r="AI500" s="29"/>
      <c r="AJ500" s="29"/>
      <c r="AK500" s="29"/>
    </row>
    <row r="501" spans="1:37" s="30" customFormat="1" ht="69" customHeight="1" x14ac:dyDescent="0.25">
      <c r="A501" s="28" t="s">
        <v>2169</v>
      </c>
      <c r="B501" s="28" t="s">
        <v>2170</v>
      </c>
      <c r="C501" s="27" t="s">
        <v>1997</v>
      </c>
      <c r="D501" s="50" t="s">
        <v>2165</v>
      </c>
      <c r="E501" s="50" t="s">
        <v>2166</v>
      </c>
      <c r="F501" s="50" t="s">
        <v>91</v>
      </c>
      <c r="G501" s="50" t="s">
        <v>2167</v>
      </c>
      <c r="H501" s="50">
        <v>4500</v>
      </c>
      <c r="I501" s="50" t="s">
        <v>1985</v>
      </c>
      <c r="J501" s="50">
        <v>3</v>
      </c>
      <c r="K501" s="50">
        <v>5</v>
      </c>
      <c r="L501" s="50">
        <v>6</v>
      </c>
      <c r="M501" s="66">
        <v>4000</v>
      </c>
      <c r="N501" s="66">
        <v>4000</v>
      </c>
      <c r="O501" s="67">
        <v>4500</v>
      </c>
      <c r="P501" s="66">
        <f t="shared" si="7"/>
        <v>-500</v>
      </c>
      <c r="Q501" s="71" t="s">
        <v>2168</v>
      </c>
      <c r="R501" s="29"/>
      <c r="S501" s="29"/>
      <c r="T501" s="29"/>
      <c r="U501" s="29"/>
      <c r="V501" s="29"/>
      <c r="W501" s="29"/>
      <c r="X501" s="29"/>
      <c r="Y501" s="29"/>
      <c r="Z501" s="29"/>
      <c r="AA501" s="29"/>
      <c r="AB501" s="29"/>
      <c r="AC501" s="29"/>
      <c r="AD501" s="29"/>
      <c r="AE501" s="29"/>
      <c r="AF501" s="29"/>
      <c r="AG501" s="29"/>
      <c r="AH501" s="29"/>
      <c r="AI501" s="29"/>
      <c r="AJ501" s="29"/>
      <c r="AK501" s="29"/>
    </row>
    <row r="502" spans="1:37" s="30" customFormat="1" ht="69" customHeight="1" x14ac:dyDescent="0.25">
      <c r="A502" s="28" t="s">
        <v>2119</v>
      </c>
      <c r="B502" s="28" t="s">
        <v>2120</v>
      </c>
      <c r="C502" s="27" t="s">
        <v>1997</v>
      </c>
      <c r="D502" s="50" t="s">
        <v>2115</v>
      </c>
      <c r="E502" s="50" t="s">
        <v>2116</v>
      </c>
      <c r="F502" s="50" t="s">
        <v>91</v>
      </c>
      <c r="G502" s="50" t="s">
        <v>2117</v>
      </c>
      <c r="H502" s="50">
        <v>46000</v>
      </c>
      <c r="I502" s="50" t="s">
        <v>2001</v>
      </c>
      <c r="J502" s="50">
        <v>145</v>
      </c>
      <c r="K502" s="50">
        <v>136</v>
      </c>
      <c r="L502" s="50">
        <v>140</v>
      </c>
      <c r="M502" s="66">
        <v>7000</v>
      </c>
      <c r="N502" s="66">
        <v>7000</v>
      </c>
      <c r="O502" s="67">
        <v>46000</v>
      </c>
      <c r="P502" s="66">
        <f t="shared" si="7"/>
        <v>-39000</v>
      </c>
      <c r="Q502" s="71" t="s">
        <v>2118</v>
      </c>
      <c r="R502" s="29"/>
      <c r="S502" s="29"/>
      <c r="T502" s="29"/>
      <c r="U502" s="29"/>
      <c r="V502" s="29"/>
      <c r="W502" s="29"/>
      <c r="X502" s="29"/>
      <c r="Y502" s="29"/>
      <c r="Z502" s="29"/>
      <c r="AA502" s="29"/>
      <c r="AB502" s="29"/>
      <c r="AC502" s="29"/>
      <c r="AD502" s="29"/>
      <c r="AE502" s="29"/>
      <c r="AF502" s="29"/>
      <c r="AG502" s="29"/>
      <c r="AH502" s="29"/>
      <c r="AI502" s="29"/>
      <c r="AJ502" s="29"/>
      <c r="AK502" s="29"/>
    </row>
    <row r="503" spans="1:37" s="30" customFormat="1" ht="69" customHeight="1" x14ac:dyDescent="0.25">
      <c r="A503" s="28" t="s">
        <v>2096</v>
      </c>
      <c r="B503" s="28" t="s">
        <v>2097</v>
      </c>
      <c r="C503" s="27" t="s">
        <v>1997</v>
      </c>
      <c r="D503" s="50" t="s">
        <v>2093</v>
      </c>
      <c r="E503" s="50" t="s">
        <v>2094</v>
      </c>
      <c r="F503" s="50" t="s">
        <v>91</v>
      </c>
      <c r="G503" s="50" t="s">
        <v>2095</v>
      </c>
      <c r="H503" s="50"/>
      <c r="I503" s="50" t="s">
        <v>2045</v>
      </c>
      <c r="J503" s="50">
        <v>13</v>
      </c>
      <c r="K503" s="50">
        <v>13</v>
      </c>
      <c r="L503" s="50">
        <v>13</v>
      </c>
      <c r="M503" s="66">
        <v>25000</v>
      </c>
      <c r="N503" s="66">
        <v>25000</v>
      </c>
      <c r="O503" s="67">
        <v>25000</v>
      </c>
      <c r="P503" s="66">
        <f t="shared" si="7"/>
        <v>0</v>
      </c>
      <c r="Q503" s="71"/>
      <c r="R503" s="29"/>
      <c r="S503" s="29"/>
      <c r="T503" s="29"/>
      <c r="U503" s="29"/>
      <c r="V503" s="29"/>
      <c r="W503" s="29"/>
      <c r="X503" s="29"/>
      <c r="Y503" s="29"/>
      <c r="Z503" s="29"/>
      <c r="AA503" s="29"/>
      <c r="AB503" s="29"/>
      <c r="AC503" s="29"/>
      <c r="AD503" s="29"/>
      <c r="AE503" s="29"/>
      <c r="AF503" s="29"/>
      <c r="AG503" s="29"/>
      <c r="AH503" s="29"/>
      <c r="AI503" s="29"/>
      <c r="AJ503" s="29"/>
      <c r="AK503" s="29"/>
    </row>
    <row r="504" spans="1:37" s="30" customFormat="1" ht="69" customHeight="1" x14ac:dyDescent="0.25">
      <c r="A504" s="28" t="s">
        <v>2150</v>
      </c>
      <c r="B504" s="28" t="s">
        <v>2151</v>
      </c>
      <c r="C504" s="27" t="s">
        <v>1997</v>
      </c>
      <c r="D504" s="50" t="s">
        <v>2145</v>
      </c>
      <c r="E504" s="50" t="s">
        <v>2146</v>
      </c>
      <c r="F504" s="50" t="s">
        <v>91</v>
      </c>
      <c r="G504" s="50" t="s">
        <v>2147</v>
      </c>
      <c r="H504" s="50"/>
      <c r="I504" s="50" t="s">
        <v>2148</v>
      </c>
      <c r="J504" s="50">
        <v>1</v>
      </c>
      <c r="K504" s="50">
        <v>1</v>
      </c>
      <c r="L504" s="50"/>
      <c r="M504" s="66">
        <v>2900</v>
      </c>
      <c r="N504" s="66">
        <v>2172.8000000000002</v>
      </c>
      <c r="O504" s="67">
        <v>4900</v>
      </c>
      <c r="P504" s="66">
        <f t="shared" si="7"/>
        <v>-2000</v>
      </c>
      <c r="Q504" s="71" t="s">
        <v>2149</v>
      </c>
      <c r="R504" s="29"/>
      <c r="S504" s="29"/>
      <c r="T504" s="29"/>
      <c r="U504" s="29"/>
      <c r="V504" s="29"/>
      <c r="W504" s="29"/>
      <c r="X504" s="29"/>
      <c r="Y504" s="29"/>
      <c r="Z504" s="29"/>
      <c r="AA504" s="29"/>
      <c r="AB504" s="29"/>
      <c r="AC504" s="29"/>
      <c r="AD504" s="29"/>
      <c r="AE504" s="29"/>
      <c r="AF504" s="29"/>
      <c r="AG504" s="29"/>
      <c r="AH504" s="29"/>
      <c r="AI504" s="29"/>
      <c r="AJ504" s="29"/>
      <c r="AK504" s="29"/>
    </row>
    <row r="505" spans="1:37" s="30" customFormat="1" ht="69" customHeight="1" x14ac:dyDescent="0.25">
      <c r="A505" s="28" t="s">
        <v>2190</v>
      </c>
      <c r="B505" s="28" t="s">
        <v>2186</v>
      </c>
      <c r="C505" s="27" t="s">
        <v>2178</v>
      </c>
      <c r="D505" s="50" t="s">
        <v>2186</v>
      </c>
      <c r="E505" s="50" t="s">
        <v>2187</v>
      </c>
      <c r="F505" s="50" t="s">
        <v>91</v>
      </c>
      <c r="G505" s="50" t="s">
        <v>2188</v>
      </c>
      <c r="H505" s="50" t="s">
        <v>132</v>
      </c>
      <c r="I505" s="50" t="s">
        <v>2189</v>
      </c>
      <c r="J505" s="50">
        <v>6</v>
      </c>
      <c r="K505" s="50" t="s">
        <v>1900</v>
      </c>
      <c r="L505" s="50">
        <v>6</v>
      </c>
      <c r="M505" s="66">
        <v>30000</v>
      </c>
      <c r="N505" s="66">
        <v>11205.51</v>
      </c>
      <c r="O505" s="67">
        <v>30000</v>
      </c>
      <c r="P505" s="66">
        <f t="shared" si="7"/>
        <v>0</v>
      </c>
      <c r="Q505" s="71"/>
      <c r="R505" s="29"/>
      <c r="S505" s="29"/>
      <c r="T505" s="29"/>
      <c r="U505" s="29"/>
      <c r="V505" s="29"/>
      <c r="W505" s="29"/>
      <c r="X505" s="29"/>
      <c r="Y505" s="29"/>
      <c r="Z505" s="29"/>
      <c r="AA505" s="29"/>
      <c r="AB505" s="29"/>
      <c r="AC505" s="29"/>
      <c r="AD505" s="29"/>
      <c r="AE505" s="29"/>
      <c r="AF505" s="29"/>
      <c r="AG505" s="29"/>
      <c r="AH505" s="29"/>
      <c r="AI505" s="29"/>
      <c r="AJ505" s="29"/>
      <c r="AK505" s="29"/>
    </row>
    <row r="506" spans="1:37" s="30" customFormat="1" ht="69" customHeight="1" x14ac:dyDescent="0.25">
      <c r="A506" s="28" t="s">
        <v>2185</v>
      </c>
      <c r="B506" s="28" t="s">
        <v>2183</v>
      </c>
      <c r="C506" s="27" t="s">
        <v>2178</v>
      </c>
      <c r="D506" s="50" t="s">
        <v>2183</v>
      </c>
      <c r="E506" s="50" t="s">
        <v>2183</v>
      </c>
      <c r="F506" s="50" t="s">
        <v>91</v>
      </c>
      <c r="G506" s="50" t="s">
        <v>2184</v>
      </c>
      <c r="H506" s="50" t="s">
        <v>132</v>
      </c>
      <c r="I506" s="50"/>
      <c r="J506" s="50"/>
      <c r="K506" s="50"/>
      <c r="L506" s="50"/>
      <c r="M506" s="66">
        <v>2000</v>
      </c>
      <c r="N506" s="66">
        <v>2000</v>
      </c>
      <c r="O506" s="67">
        <v>2000</v>
      </c>
      <c r="P506" s="66">
        <f t="shared" si="7"/>
        <v>0</v>
      </c>
      <c r="Q506" s="71"/>
      <c r="R506" s="29"/>
      <c r="S506" s="29"/>
      <c r="T506" s="29"/>
      <c r="U506" s="29"/>
      <c r="V506" s="29"/>
      <c r="W506" s="29"/>
      <c r="X506" s="29"/>
      <c r="Y506" s="29"/>
      <c r="Z506" s="29"/>
      <c r="AA506" s="29"/>
      <c r="AB506" s="29"/>
      <c r="AC506" s="29"/>
      <c r="AD506" s="29"/>
      <c r="AE506" s="29"/>
      <c r="AF506" s="29"/>
      <c r="AG506" s="29"/>
      <c r="AH506" s="29"/>
      <c r="AI506" s="29"/>
      <c r="AJ506" s="29"/>
      <c r="AK506" s="29"/>
    </row>
    <row r="507" spans="1:37" s="30" customFormat="1" ht="69" customHeight="1" x14ac:dyDescent="0.25">
      <c r="A507" s="28" t="s">
        <v>2196</v>
      </c>
      <c r="B507" s="28" t="s">
        <v>2191</v>
      </c>
      <c r="C507" s="27" t="s">
        <v>2178</v>
      </c>
      <c r="D507" s="50" t="s">
        <v>2191</v>
      </c>
      <c r="E507" s="50" t="s">
        <v>2192</v>
      </c>
      <c r="F507" s="50" t="s">
        <v>91</v>
      </c>
      <c r="G507" s="50" t="s">
        <v>2193</v>
      </c>
      <c r="H507" s="50" t="s">
        <v>132</v>
      </c>
      <c r="I507" s="50" t="s">
        <v>1601</v>
      </c>
      <c r="J507" s="50">
        <v>10</v>
      </c>
      <c r="K507" s="50" t="s">
        <v>2194</v>
      </c>
      <c r="L507" s="50">
        <v>10</v>
      </c>
      <c r="M507" s="66">
        <v>10000</v>
      </c>
      <c r="N507" s="66">
        <v>10000</v>
      </c>
      <c r="O507" s="67">
        <v>10000</v>
      </c>
      <c r="P507" s="66">
        <f t="shared" si="7"/>
        <v>0</v>
      </c>
      <c r="Q507" s="71" t="s">
        <v>2195</v>
      </c>
      <c r="R507" s="29"/>
      <c r="S507" s="29"/>
      <c r="T507" s="29"/>
      <c r="U507" s="29"/>
      <c r="V507" s="29"/>
      <c r="W507" s="29"/>
      <c r="X507" s="29"/>
      <c r="Y507" s="29"/>
      <c r="Z507" s="29"/>
      <c r="AA507" s="29"/>
      <c r="AB507" s="29"/>
      <c r="AC507" s="29"/>
      <c r="AD507" s="29"/>
      <c r="AE507" s="29"/>
      <c r="AF507" s="29"/>
      <c r="AG507" s="29"/>
      <c r="AH507" s="29"/>
      <c r="AI507" s="29"/>
      <c r="AJ507" s="29"/>
      <c r="AK507" s="29"/>
    </row>
    <row r="508" spans="1:37" s="30" customFormat="1" ht="69" customHeight="1" x14ac:dyDescent="0.25">
      <c r="A508" s="28" t="s">
        <v>2207</v>
      </c>
      <c r="B508" s="28" t="s">
        <v>2203</v>
      </c>
      <c r="C508" s="27" t="s">
        <v>2178</v>
      </c>
      <c r="D508" s="50" t="s">
        <v>2202</v>
      </c>
      <c r="E508" s="50" t="s">
        <v>2203</v>
      </c>
      <c r="F508" s="50" t="s">
        <v>91</v>
      </c>
      <c r="G508" s="50" t="s">
        <v>2204</v>
      </c>
      <c r="H508" s="50" t="s">
        <v>112</v>
      </c>
      <c r="I508" s="50" t="s">
        <v>2205</v>
      </c>
      <c r="J508" s="50">
        <v>8</v>
      </c>
      <c r="K508" s="50" t="s">
        <v>2206</v>
      </c>
      <c r="L508" s="50">
        <v>8</v>
      </c>
      <c r="M508" s="66">
        <v>20000</v>
      </c>
      <c r="N508" s="66"/>
      <c r="O508" s="67">
        <v>20000</v>
      </c>
      <c r="P508" s="66">
        <f t="shared" si="7"/>
        <v>0</v>
      </c>
      <c r="Q508" s="71" t="s">
        <v>2206</v>
      </c>
      <c r="R508" s="29"/>
      <c r="S508" s="29"/>
      <c r="T508" s="29"/>
      <c r="U508" s="29"/>
      <c r="V508" s="29"/>
      <c r="W508" s="29"/>
      <c r="X508" s="29"/>
      <c r="Y508" s="29"/>
      <c r="Z508" s="29"/>
      <c r="AA508" s="29"/>
      <c r="AB508" s="29"/>
      <c r="AC508" s="29"/>
      <c r="AD508" s="29"/>
      <c r="AE508" s="29"/>
      <c r="AF508" s="29"/>
      <c r="AG508" s="29"/>
      <c r="AH508" s="29"/>
      <c r="AI508" s="29"/>
      <c r="AJ508" s="29"/>
      <c r="AK508" s="29"/>
    </row>
    <row r="509" spans="1:37" s="30" customFormat="1" ht="69" customHeight="1" x14ac:dyDescent="0.25">
      <c r="A509" s="28" t="s">
        <v>2201</v>
      </c>
      <c r="B509" s="28" t="s">
        <v>2198</v>
      </c>
      <c r="C509" s="27" t="s">
        <v>2178</v>
      </c>
      <c r="D509" s="50" t="s">
        <v>2197</v>
      </c>
      <c r="E509" s="50" t="s">
        <v>2198</v>
      </c>
      <c r="F509" s="50" t="s">
        <v>91</v>
      </c>
      <c r="G509" s="50" t="s">
        <v>2199</v>
      </c>
      <c r="H509" s="50" t="s">
        <v>132</v>
      </c>
      <c r="I509" s="50" t="s">
        <v>1043</v>
      </c>
      <c r="J509" s="50">
        <v>10</v>
      </c>
      <c r="K509" s="50" t="s">
        <v>2200</v>
      </c>
      <c r="L509" s="50">
        <v>10</v>
      </c>
      <c r="M509" s="66">
        <v>27000</v>
      </c>
      <c r="N509" s="66">
        <v>25000</v>
      </c>
      <c r="O509" s="67">
        <v>27000</v>
      </c>
      <c r="P509" s="66">
        <f t="shared" si="7"/>
        <v>0</v>
      </c>
      <c r="Q509" s="71"/>
      <c r="R509" s="29"/>
      <c r="S509" s="29"/>
      <c r="T509" s="29"/>
      <c r="U509" s="29"/>
      <c r="V509" s="29"/>
      <c r="W509" s="29"/>
      <c r="X509" s="29"/>
      <c r="Y509" s="29"/>
      <c r="Z509" s="29"/>
      <c r="AA509" s="29"/>
      <c r="AB509" s="29"/>
      <c r="AC509" s="29"/>
      <c r="AD509" s="29"/>
      <c r="AE509" s="29"/>
      <c r="AF509" s="29"/>
      <c r="AG509" s="29"/>
      <c r="AH509" s="29"/>
      <c r="AI509" s="29"/>
      <c r="AJ509" s="29"/>
      <c r="AK509" s="29"/>
    </row>
    <row r="510" spans="1:37" s="30" customFormat="1" ht="69" customHeight="1" x14ac:dyDescent="0.25">
      <c r="A510" s="28" t="s">
        <v>2182</v>
      </c>
      <c r="B510" s="28" t="s">
        <v>2179</v>
      </c>
      <c r="C510" s="27" t="s">
        <v>2178</v>
      </c>
      <c r="D510" s="50" t="s">
        <v>2179</v>
      </c>
      <c r="E510" s="50" t="s">
        <v>2179</v>
      </c>
      <c r="F510" s="50" t="s">
        <v>91</v>
      </c>
      <c r="G510" s="50" t="s">
        <v>2180</v>
      </c>
      <c r="H510" s="50" t="s">
        <v>132</v>
      </c>
      <c r="I510" s="50"/>
      <c r="J510" s="50"/>
      <c r="K510" s="50"/>
      <c r="L510" s="50"/>
      <c r="M510" s="66">
        <v>6000</v>
      </c>
      <c r="N510" s="66">
        <v>6000</v>
      </c>
      <c r="O510" s="67">
        <v>8000</v>
      </c>
      <c r="P510" s="66">
        <f t="shared" si="7"/>
        <v>-2000</v>
      </c>
      <c r="Q510" s="71" t="s">
        <v>2181</v>
      </c>
      <c r="R510" s="29"/>
      <c r="S510" s="29"/>
      <c r="T510" s="29"/>
      <c r="U510" s="29"/>
      <c r="V510" s="29"/>
      <c r="W510" s="29"/>
      <c r="X510" s="29"/>
      <c r="Y510" s="29"/>
      <c r="Z510" s="29"/>
      <c r="AA510" s="29"/>
      <c r="AB510" s="29"/>
      <c r="AC510" s="29"/>
      <c r="AD510" s="29"/>
      <c r="AE510" s="29"/>
      <c r="AF510" s="29"/>
      <c r="AG510" s="29"/>
      <c r="AH510" s="29"/>
      <c r="AI510" s="29"/>
      <c r="AJ510" s="29"/>
      <c r="AK510" s="29"/>
    </row>
    <row r="511" spans="1:37" s="30" customFormat="1" ht="69" customHeight="1" x14ac:dyDescent="0.25">
      <c r="A511" s="28" t="s">
        <v>2234</v>
      </c>
      <c r="B511" s="28" t="s">
        <v>2235</v>
      </c>
      <c r="C511" s="27" t="s">
        <v>2227</v>
      </c>
      <c r="D511" s="50" t="s">
        <v>2228</v>
      </c>
      <c r="E511" s="50" t="s">
        <v>2229</v>
      </c>
      <c r="F511" s="50"/>
      <c r="G511" s="50" t="s">
        <v>2230</v>
      </c>
      <c r="H511" s="50"/>
      <c r="I511" s="50" t="s">
        <v>2231</v>
      </c>
      <c r="J511" s="50">
        <v>30</v>
      </c>
      <c r="K511" s="50">
        <v>20</v>
      </c>
      <c r="L511" s="50" t="s">
        <v>2232</v>
      </c>
      <c r="M511" s="66">
        <v>37000</v>
      </c>
      <c r="N511" s="66">
        <v>9432.61</v>
      </c>
      <c r="O511" s="67">
        <v>40000</v>
      </c>
      <c r="P511" s="66">
        <f t="shared" si="7"/>
        <v>-3000</v>
      </c>
      <c r="Q511" s="71" t="s">
        <v>2233</v>
      </c>
      <c r="R511" s="29"/>
      <c r="S511" s="29"/>
      <c r="T511" s="29"/>
      <c r="U511" s="29"/>
      <c r="V511" s="29"/>
      <c r="W511" s="29"/>
      <c r="X511" s="29"/>
      <c r="Y511" s="29"/>
      <c r="Z511" s="29"/>
      <c r="AA511" s="29"/>
      <c r="AB511" s="29"/>
      <c r="AC511" s="29"/>
      <c r="AD511" s="29"/>
      <c r="AE511" s="29"/>
      <c r="AF511" s="29"/>
      <c r="AG511" s="29"/>
      <c r="AH511" s="29"/>
      <c r="AI511" s="29"/>
      <c r="AJ511" s="29"/>
      <c r="AK511" s="29"/>
    </row>
    <row r="512" spans="1:37" s="30" customFormat="1" ht="69" customHeight="1" x14ac:dyDescent="0.25">
      <c r="A512" s="28" t="s">
        <v>2247</v>
      </c>
      <c r="B512" s="28" t="s">
        <v>2248</v>
      </c>
      <c r="C512" s="27" t="s">
        <v>2227</v>
      </c>
      <c r="D512" s="50" t="s">
        <v>2242</v>
      </c>
      <c r="E512" s="50" t="s">
        <v>2243</v>
      </c>
      <c r="F512" s="50"/>
      <c r="G512" s="50" t="s">
        <v>2244</v>
      </c>
      <c r="H512" s="50"/>
      <c r="I512" s="50" t="s">
        <v>2245</v>
      </c>
      <c r="J512" s="50" t="s">
        <v>2232</v>
      </c>
      <c r="K512" s="50"/>
      <c r="L512" s="50" t="s">
        <v>2232</v>
      </c>
      <c r="M512" s="66">
        <v>1500</v>
      </c>
      <c r="N512" s="66"/>
      <c r="O512" s="67">
        <v>4000</v>
      </c>
      <c r="P512" s="66">
        <f t="shared" si="7"/>
        <v>-2500</v>
      </c>
      <c r="Q512" s="71" t="s">
        <v>2246</v>
      </c>
      <c r="R512" s="29"/>
      <c r="S512" s="29"/>
      <c r="T512" s="29"/>
      <c r="U512" s="29"/>
      <c r="V512" s="29"/>
      <c r="W512" s="29"/>
      <c r="X512" s="29"/>
      <c r="Y512" s="29"/>
      <c r="Z512" s="29"/>
      <c r="AA512" s="29"/>
      <c r="AB512" s="29"/>
      <c r="AC512" s="29"/>
      <c r="AD512" s="29"/>
      <c r="AE512" s="29"/>
      <c r="AF512" s="29"/>
      <c r="AG512" s="29"/>
      <c r="AH512" s="29"/>
      <c r="AI512" s="29"/>
      <c r="AJ512" s="29"/>
      <c r="AK512" s="29"/>
    </row>
    <row r="513" spans="1:37" s="30" customFormat="1" ht="69" customHeight="1" x14ac:dyDescent="0.25">
      <c r="A513" s="28" t="s">
        <v>2252</v>
      </c>
      <c r="B513" s="28" t="s">
        <v>2253</v>
      </c>
      <c r="C513" s="27" t="s">
        <v>2227</v>
      </c>
      <c r="D513" s="50" t="s">
        <v>2249</v>
      </c>
      <c r="E513" s="50" t="s">
        <v>2250</v>
      </c>
      <c r="F513" s="50"/>
      <c r="G513" s="50" t="s">
        <v>2251</v>
      </c>
      <c r="H513" s="50"/>
      <c r="I513" s="50" t="s">
        <v>2239</v>
      </c>
      <c r="J513" s="50" t="s">
        <v>112</v>
      </c>
      <c r="K513" s="50">
        <v>1943.18</v>
      </c>
      <c r="L513" s="50" t="s">
        <v>112</v>
      </c>
      <c r="M513" s="66">
        <v>7000</v>
      </c>
      <c r="N513" s="66">
        <v>5056.82</v>
      </c>
      <c r="O513" s="67">
        <v>8500</v>
      </c>
      <c r="P513" s="66">
        <f t="shared" si="7"/>
        <v>-1500</v>
      </c>
      <c r="Q513" s="71"/>
      <c r="R513" s="29"/>
      <c r="S513" s="29"/>
      <c r="T513" s="29"/>
      <c r="U513" s="29"/>
      <c r="V513" s="29"/>
      <c r="W513" s="29"/>
      <c r="X513" s="29"/>
      <c r="Y513" s="29"/>
      <c r="Z513" s="29"/>
      <c r="AA513" s="29"/>
      <c r="AB513" s="29"/>
      <c r="AC513" s="29"/>
      <c r="AD513" s="29"/>
      <c r="AE513" s="29"/>
      <c r="AF513" s="29"/>
      <c r="AG513" s="29"/>
      <c r="AH513" s="29"/>
      <c r="AI513" s="29"/>
      <c r="AJ513" s="29"/>
      <c r="AK513" s="29"/>
    </row>
    <row r="514" spans="1:37" s="30" customFormat="1" ht="69" customHeight="1" x14ac:dyDescent="0.25">
      <c r="A514" s="28" t="s">
        <v>2240</v>
      </c>
      <c r="B514" s="28" t="s">
        <v>2241</v>
      </c>
      <c r="C514" s="27" t="s">
        <v>2227</v>
      </c>
      <c r="D514" s="50" t="s">
        <v>2236</v>
      </c>
      <c r="E514" s="50" t="s">
        <v>2237</v>
      </c>
      <c r="F514" s="50"/>
      <c r="G514" s="50" t="s">
        <v>2238</v>
      </c>
      <c r="H514" s="50"/>
      <c r="I514" s="50" t="s">
        <v>2239</v>
      </c>
      <c r="J514" s="50" t="s">
        <v>132</v>
      </c>
      <c r="K514" s="50">
        <v>0</v>
      </c>
      <c r="L514" s="50" t="s">
        <v>2232</v>
      </c>
      <c r="M514" s="66">
        <v>1500</v>
      </c>
      <c r="N514" s="66">
        <v>0</v>
      </c>
      <c r="O514" s="67">
        <v>1500</v>
      </c>
      <c r="P514" s="66">
        <f t="shared" si="7"/>
        <v>0</v>
      </c>
      <c r="Q514" s="71"/>
      <c r="R514" s="29"/>
      <c r="S514" s="29"/>
      <c r="T514" s="29"/>
      <c r="U514" s="29"/>
      <c r="V514" s="29"/>
      <c r="W514" s="29"/>
      <c r="X514" s="29"/>
      <c r="Y514" s="29"/>
      <c r="Z514" s="29"/>
      <c r="AA514" s="29"/>
      <c r="AB514" s="29"/>
      <c r="AC514" s="29"/>
      <c r="AD514" s="29"/>
      <c r="AE514" s="29"/>
      <c r="AF514" s="29"/>
      <c r="AG514" s="29"/>
      <c r="AH514" s="29"/>
      <c r="AI514" s="29"/>
      <c r="AJ514" s="29"/>
      <c r="AK514" s="29"/>
    </row>
    <row r="515" spans="1:37" s="30" customFormat="1" ht="69" customHeight="1" x14ac:dyDescent="0.25">
      <c r="A515" s="28" t="s">
        <v>2268</v>
      </c>
      <c r="B515" s="28" t="s">
        <v>2269</v>
      </c>
      <c r="C515" s="27" t="s">
        <v>2254</v>
      </c>
      <c r="D515" s="50" t="s">
        <v>2265</v>
      </c>
      <c r="E515" s="50" t="s">
        <v>2260</v>
      </c>
      <c r="F515" s="50" t="s">
        <v>91</v>
      </c>
      <c r="G515" s="50" t="s">
        <v>2266</v>
      </c>
      <c r="H515" s="50" t="s">
        <v>2256</v>
      </c>
      <c r="I515" s="50">
        <v>100</v>
      </c>
      <c r="J515" s="50">
        <v>100</v>
      </c>
      <c r="K515" s="55">
        <v>0.93830000000000002</v>
      </c>
      <c r="L515" s="50">
        <v>100</v>
      </c>
      <c r="M515" s="69">
        <v>700</v>
      </c>
      <c r="N515" s="68">
        <v>473.2</v>
      </c>
      <c r="O515" s="69">
        <v>300</v>
      </c>
      <c r="P515" s="66">
        <f t="shared" ref="P515:P578" si="8">M515-O515</f>
        <v>400</v>
      </c>
      <c r="Q515" s="71" t="s">
        <v>2267</v>
      </c>
      <c r="R515" s="29"/>
      <c r="S515" s="29"/>
      <c r="T515" s="29"/>
      <c r="U515" s="29"/>
      <c r="V515" s="29"/>
      <c r="W515" s="29"/>
      <c r="X515" s="29"/>
      <c r="Y515" s="29"/>
      <c r="Z515" s="29"/>
      <c r="AA515" s="29"/>
      <c r="AB515" s="29"/>
      <c r="AC515" s="29"/>
      <c r="AD515" s="29"/>
      <c r="AE515" s="29"/>
      <c r="AF515" s="29"/>
      <c r="AG515" s="29"/>
      <c r="AH515" s="29"/>
      <c r="AI515" s="29"/>
      <c r="AJ515" s="29"/>
      <c r="AK515" s="29"/>
    </row>
    <row r="516" spans="1:37" s="30" customFormat="1" ht="69" customHeight="1" x14ac:dyDescent="0.25">
      <c r="A516" s="28" t="s">
        <v>2257</v>
      </c>
      <c r="B516" s="28" t="s">
        <v>2258</v>
      </c>
      <c r="C516" s="27" t="s">
        <v>2254</v>
      </c>
      <c r="D516" s="50" t="s">
        <v>1235</v>
      </c>
      <c r="E516" s="50"/>
      <c r="F516" s="50" t="s">
        <v>940</v>
      </c>
      <c r="G516" s="50" t="s">
        <v>2255</v>
      </c>
      <c r="H516" s="50" t="s">
        <v>2256</v>
      </c>
      <c r="I516" s="50">
        <v>100</v>
      </c>
      <c r="J516" s="50">
        <v>100</v>
      </c>
      <c r="K516" s="55">
        <v>0.41870000000000002</v>
      </c>
      <c r="L516" s="50">
        <v>100</v>
      </c>
      <c r="M516" s="69">
        <v>7040</v>
      </c>
      <c r="N516" s="68">
        <v>3530.21</v>
      </c>
      <c r="O516" s="69">
        <v>7400</v>
      </c>
      <c r="P516" s="66">
        <f t="shared" si="8"/>
        <v>-360</v>
      </c>
      <c r="Q516" s="71"/>
      <c r="R516" s="29"/>
      <c r="S516" s="29"/>
      <c r="T516" s="29"/>
      <c r="U516" s="29"/>
      <c r="V516" s="29"/>
      <c r="W516" s="29"/>
      <c r="X516" s="29"/>
      <c r="Y516" s="29"/>
      <c r="Z516" s="29"/>
      <c r="AA516" s="29"/>
      <c r="AB516" s="29"/>
      <c r="AC516" s="29"/>
      <c r="AD516" s="29"/>
      <c r="AE516" s="29"/>
      <c r="AF516" s="29"/>
      <c r="AG516" s="29"/>
      <c r="AH516" s="29"/>
      <c r="AI516" s="29"/>
      <c r="AJ516" s="29"/>
      <c r="AK516" s="29"/>
    </row>
    <row r="517" spans="1:37" s="30" customFormat="1" ht="69" customHeight="1" x14ac:dyDescent="0.25">
      <c r="A517" s="28" t="s">
        <v>2263</v>
      </c>
      <c r="B517" s="28" t="s">
        <v>2264</v>
      </c>
      <c r="C517" s="27" t="s">
        <v>2254</v>
      </c>
      <c r="D517" s="50" t="s">
        <v>2259</v>
      </c>
      <c r="E517" s="50" t="s">
        <v>2260</v>
      </c>
      <c r="F517" s="50" t="s">
        <v>91</v>
      </c>
      <c r="G517" s="50" t="s">
        <v>2261</v>
      </c>
      <c r="H517" s="50" t="s">
        <v>2256</v>
      </c>
      <c r="I517" s="50">
        <v>100</v>
      </c>
      <c r="J517" s="50">
        <v>100</v>
      </c>
      <c r="K517" s="55">
        <v>1</v>
      </c>
      <c r="L517" s="50">
        <v>100</v>
      </c>
      <c r="M517" s="69">
        <v>2420</v>
      </c>
      <c r="N517" s="68">
        <v>2420</v>
      </c>
      <c r="O517" s="69">
        <v>2420</v>
      </c>
      <c r="P517" s="66">
        <f t="shared" si="8"/>
        <v>0</v>
      </c>
      <c r="Q517" s="71" t="s">
        <v>2262</v>
      </c>
      <c r="R517" s="29"/>
      <c r="S517" s="29"/>
      <c r="T517" s="29"/>
      <c r="U517" s="29"/>
      <c r="V517" s="29"/>
      <c r="W517" s="29"/>
      <c r="X517" s="29"/>
      <c r="Y517" s="29"/>
      <c r="Z517" s="29"/>
      <c r="AA517" s="29"/>
      <c r="AB517" s="29"/>
      <c r="AC517" s="29"/>
      <c r="AD517" s="29"/>
      <c r="AE517" s="29"/>
      <c r="AF517" s="29"/>
      <c r="AG517" s="29"/>
      <c r="AH517" s="29"/>
      <c r="AI517" s="29"/>
      <c r="AJ517" s="29"/>
      <c r="AK517" s="29"/>
    </row>
    <row r="518" spans="1:37" s="30" customFormat="1" ht="69" customHeight="1" x14ac:dyDescent="0.25">
      <c r="A518" s="28" t="s">
        <v>3190</v>
      </c>
      <c r="B518" s="28" t="s">
        <v>3191</v>
      </c>
      <c r="C518" s="27" t="s">
        <v>709</v>
      </c>
      <c r="D518" s="50" t="s">
        <v>2282</v>
      </c>
      <c r="E518" s="50" t="s">
        <v>2283</v>
      </c>
      <c r="F518" s="50" t="s">
        <v>2272</v>
      </c>
      <c r="G518" s="50" t="s">
        <v>2284</v>
      </c>
      <c r="H518" s="50"/>
      <c r="I518" s="50" t="s">
        <v>2286</v>
      </c>
      <c r="J518" s="50">
        <v>20</v>
      </c>
      <c r="K518" s="50">
        <v>22</v>
      </c>
      <c r="L518" s="50">
        <v>28</v>
      </c>
      <c r="M518" s="67">
        <v>29660</v>
      </c>
      <c r="N518" s="67">
        <v>15000</v>
      </c>
      <c r="O518" s="67">
        <v>12000</v>
      </c>
      <c r="P518" s="66">
        <f t="shared" si="8"/>
        <v>17660</v>
      </c>
      <c r="Q518" s="71" t="s">
        <v>2287</v>
      </c>
      <c r="R518" s="29"/>
      <c r="S518" s="29"/>
      <c r="T518" s="29"/>
      <c r="U518" s="29"/>
      <c r="V518" s="29"/>
      <c r="W518" s="29"/>
      <c r="X518" s="29"/>
      <c r="Y518" s="29"/>
      <c r="Z518" s="29"/>
      <c r="AA518" s="29"/>
      <c r="AB518" s="29"/>
      <c r="AC518" s="29"/>
      <c r="AD518" s="29"/>
      <c r="AE518" s="29"/>
      <c r="AF518" s="29"/>
      <c r="AG518" s="29"/>
      <c r="AH518" s="29"/>
      <c r="AI518" s="29"/>
      <c r="AJ518" s="29"/>
      <c r="AK518" s="29"/>
    </row>
    <row r="519" spans="1:37" s="30" customFormat="1" ht="69" customHeight="1" x14ac:dyDescent="0.25">
      <c r="A519" s="28" t="s">
        <v>651</v>
      </c>
      <c r="B519" s="28" t="s">
        <v>652</v>
      </c>
      <c r="C519" s="27" t="s">
        <v>709</v>
      </c>
      <c r="D519" s="50" t="s">
        <v>710</v>
      </c>
      <c r="E519" s="50" t="s">
        <v>711</v>
      </c>
      <c r="F519" s="50"/>
      <c r="G519" s="50" t="s">
        <v>712</v>
      </c>
      <c r="H519" s="50"/>
      <c r="I519" s="50" t="s">
        <v>714</v>
      </c>
      <c r="J519" s="50">
        <v>1</v>
      </c>
      <c r="K519" s="50">
        <v>1</v>
      </c>
      <c r="L519" s="50">
        <v>1</v>
      </c>
      <c r="M519" s="67">
        <v>600</v>
      </c>
      <c r="N519" s="67">
        <v>0</v>
      </c>
      <c r="O519" s="67">
        <v>600</v>
      </c>
      <c r="P519" s="66">
        <f t="shared" si="8"/>
        <v>0</v>
      </c>
      <c r="Q519" s="71" t="s">
        <v>715</v>
      </c>
      <c r="R519" s="29"/>
      <c r="S519" s="29"/>
      <c r="T519" s="29"/>
      <c r="U519" s="29"/>
      <c r="V519" s="29"/>
      <c r="W519" s="29"/>
      <c r="X519" s="29"/>
      <c r="Y519" s="29"/>
      <c r="Z519" s="29"/>
      <c r="AA519" s="29"/>
      <c r="AB519" s="29"/>
      <c r="AC519" s="29"/>
      <c r="AD519" s="29"/>
      <c r="AE519" s="29"/>
      <c r="AF519" s="29"/>
      <c r="AG519" s="29"/>
      <c r="AH519" s="29"/>
      <c r="AI519" s="29"/>
      <c r="AJ519" s="29"/>
      <c r="AK519" s="29"/>
    </row>
    <row r="520" spans="1:37" s="30" customFormat="1" ht="69" customHeight="1" x14ac:dyDescent="0.25">
      <c r="A520" s="28" t="s">
        <v>2280</v>
      </c>
      <c r="B520" s="28" t="s">
        <v>2281</v>
      </c>
      <c r="C520" s="27" t="s">
        <v>709</v>
      </c>
      <c r="D520" s="50" t="s">
        <v>2277</v>
      </c>
      <c r="E520" s="50"/>
      <c r="F520" s="50" t="s">
        <v>2272</v>
      </c>
      <c r="G520" s="50" t="s">
        <v>2278</v>
      </c>
      <c r="H520" s="50"/>
      <c r="I520" s="50"/>
      <c r="J520" s="50"/>
      <c r="K520" s="50"/>
      <c r="L520" s="50"/>
      <c r="M520" s="67">
        <v>200</v>
      </c>
      <c r="N520" s="67">
        <v>0</v>
      </c>
      <c r="O520" s="67">
        <v>500</v>
      </c>
      <c r="P520" s="66">
        <f t="shared" si="8"/>
        <v>-300</v>
      </c>
      <c r="Q520" s="71" t="s">
        <v>2279</v>
      </c>
      <c r="R520" s="29"/>
      <c r="S520" s="29"/>
      <c r="T520" s="29"/>
      <c r="U520" s="29"/>
      <c r="V520" s="29"/>
      <c r="W520" s="29"/>
      <c r="X520" s="29"/>
      <c r="Y520" s="29"/>
      <c r="Z520" s="29"/>
      <c r="AA520" s="29"/>
      <c r="AB520" s="29"/>
      <c r="AC520" s="29"/>
      <c r="AD520" s="29"/>
      <c r="AE520" s="29"/>
      <c r="AF520" s="29"/>
      <c r="AG520" s="29"/>
      <c r="AH520" s="29"/>
      <c r="AI520" s="29"/>
      <c r="AJ520" s="29"/>
      <c r="AK520" s="29"/>
    </row>
    <row r="521" spans="1:37" s="30" customFormat="1" ht="69" customHeight="1" x14ac:dyDescent="0.25">
      <c r="A521" s="28" t="s">
        <v>2275</v>
      </c>
      <c r="B521" s="28" t="s">
        <v>2270</v>
      </c>
      <c r="C521" s="27" t="s">
        <v>709</v>
      </c>
      <c r="D521" s="50" t="s">
        <v>2270</v>
      </c>
      <c r="E521" s="50" t="s">
        <v>2271</v>
      </c>
      <c r="F521" s="50" t="s">
        <v>2272</v>
      </c>
      <c r="G521" s="50" t="s">
        <v>2273</v>
      </c>
      <c r="H521" s="50"/>
      <c r="I521" s="50"/>
      <c r="J521" s="50"/>
      <c r="K521" s="50"/>
      <c r="L521" s="50"/>
      <c r="M521" s="67"/>
      <c r="N521" s="67"/>
      <c r="O521" s="67">
        <v>2500</v>
      </c>
      <c r="P521" s="66">
        <f t="shared" si="8"/>
        <v>-2500</v>
      </c>
      <c r="Q521" s="71" t="s">
        <v>2274</v>
      </c>
      <c r="R521" s="29"/>
      <c r="S521" s="29"/>
      <c r="T521" s="29"/>
      <c r="U521" s="29"/>
      <c r="V521" s="29"/>
      <c r="W521" s="29"/>
      <c r="X521" s="29"/>
      <c r="Y521" s="29"/>
      <c r="Z521" s="29"/>
      <c r="AA521" s="29"/>
      <c r="AB521" s="29"/>
      <c r="AC521" s="29"/>
      <c r="AD521" s="29"/>
      <c r="AE521" s="29"/>
      <c r="AF521" s="29"/>
      <c r="AG521" s="29"/>
      <c r="AH521" s="29"/>
      <c r="AI521" s="29"/>
      <c r="AJ521" s="29"/>
      <c r="AK521" s="29"/>
    </row>
    <row r="522" spans="1:37" s="30" customFormat="1" ht="69" customHeight="1" x14ac:dyDescent="0.25">
      <c r="A522" s="28" t="s">
        <v>3192</v>
      </c>
      <c r="B522" s="28" t="s">
        <v>3193</v>
      </c>
      <c r="C522" s="27" t="s">
        <v>2305</v>
      </c>
      <c r="D522" s="50" t="s">
        <v>2306</v>
      </c>
      <c r="E522" s="50" t="s">
        <v>2307</v>
      </c>
      <c r="F522" s="50" t="s">
        <v>2272</v>
      </c>
      <c r="G522" s="50" t="s">
        <v>2308</v>
      </c>
      <c r="H522" s="51">
        <v>0</v>
      </c>
      <c r="I522" s="50" t="s">
        <v>2309</v>
      </c>
      <c r="J522" s="50">
        <v>0</v>
      </c>
      <c r="K522" s="50">
        <v>0</v>
      </c>
      <c r="L522" s="50">
        <v>0</v>
      </c>
      <c r="M522" s="66">
        <v>31529</v>
      </c>
      <c r="N522" s="66">
        <v>232.69</v>
      </c>
      <c r="O522" s="67"/>
      <c r="P522" s="66">
        <f t="shared" si="8"/>
        <v>31529</v>
      </c>
      <c r="Q522" s="71" t="s">
        <v>2310</v>
      </c>
      <c r="R522" s="29"/>
      <c r="S522" s="29"/>
      <c r="T522" s="29"/>
      <c r="U522" s="29"/>
      <c r="V522" s="29"/>
      <c r="W522" s="29"/>
      <c r="X522" s="29"/>
      <c r="Y522" s="29"/>
      <c r="Z522" s="29"/>
      <c r="AA522" s="29"/>
      <c r="AB522" s="29"/>
      <c r="AC522" s="29"/>
      <c r="AD522" s="29"/>
      <c r="AE522" s="29"/>
      <c r="AF522" s="29"/>
      <c r="AG522" s="29"/>
      <c r="AH522" s="29"/>
      <c r="AI522" s="29"/>
      <c r="AJ522" s="29"/>
      <c r="AK522" s="29"/>
    </row>
    <row r="523" spans="1:37" s="30" customFormat="1" ht="69" customHeight="1" x14ac:dyDescent="0.25">
      <c r="A523" s="28" t="s">
        <v>3192</v>
      </c>
      <c r="B523" s="28" t="s">
        <v>3193</v>
      </c>
      <c r="C523" s="27" t="s">
        <v>2305</v>
      </c>
      <c r="D523" s="50" t="s">
        <v>2306</v>
      </c>
      <c r="E523" s="50" t="s">
        <v>2311</v>
      </c>
      <c r="F523" s="50" t="s">
        <v>2272</v>
      </c>
      <c r="G523" s="50" t="s">
        <v>2312</v>
      </c>
      <c r="H523" s="51">
        <v>0</v>
      </c>
      <c r="I523" s="50" t="s">
        <v>2309</v>
      </c>
      <c r="J523" s="50">
        <v>100</v>
      </c>
      <c r="K523" s="50">
        <v>0</v>
      </c>
      <c r="L523" s="50">
        <v>0</v>
      </c>
      <c r="M523" s="66">
        <v>7511.98</v>
      </c>
      <c r="N523" s="66">
        <v>0</v>
      </c>
      <c r="O523" s="67">
        <v>0</v>
      </c>
      <c r="P523" s="66">
        <f t="shared" si="8"/>
        <v>7511.98</v>
      </c>
      <c r="Q523" s="71" t="s">
        <v>2313</v>
      </c>
      <c r="R523" s="29"/>
      <c r="S523" s="29"/>
      <c r="T523" s="29"/>
      <c r="U523" s="29"/>
      <c r="V523" s="29"/>
      <c r="W523" s="29"/>
      <c r="X523" s="29"/>
      <c r="Y523" s="29"/>
      <c r="Z523" s="29"/>
      <c r="AA523" s="29"/>
      <c r="AB523" s="29"/>
      <c r="AC523" s="29"/>
      <c r="AD523" s="29"/>
      <c r="AE523" s="29"/>
      <c r="AF523" s="29"/>
      <c r="AG523" s="29"/>
      <c r="AH523" s="29"/>
      <c r="AI523" s="29"/>
      <c r="AJ523" s="29"/>
      <c r="AK523" s="29"/>
    </row>
    <row r="524" spans="1:37" s="30" customFormat="1" ht="69" customHeight="1" x14ac:dyDescent="0.25">
      <c r="A524" s="28" t="s">
        <v>3192</v>
      </c>
      <c r="B524" s="28" t="s">
        <v>3193</v>
      </c>
      <c r="C524" s="27" t="s">
        <v>2305</v>
      </c>
      <c r="D524" s="50" t="s">
        <v>2306</v>
      </c>
      <c r="E524" s="50" t="s">
        <v>2311</v>
      </c>
      <c r="F524" s="50" t="s">
        <v>2272</v>
      </c>
      <c r="G524" s="50" t="s">
        <v>2312</v>
      </c>
      <c r="H524" s="51">
        <v>0</v>
      </c>
      <c r="I524" s="50" t="s">
        <v>2309</v>
      </c>
      <c r="J524" s="50">
        <v>100</v>
      </c>
      <c r="K524" s="50">
        <v>0</v>
      </c>
      <c r="L524" s="50">
        <v>0</v>
      </c>
      <c r="M524" s="66">
        <v>6000</v>
      </c>
      <c r="N524" s="66"/>
      <c r="O524" s="67"/>
      <c r="P524" s="66">
        <f t="shared" si="8"/>
        <v>6000</v>
      </c>
      <c r="Q524" s="71" t="s">
        <v>2314</v>
      </c>
      <c r="R524" s="29"/>
      <c r="S524" s="29"/>
      <c r="T524" s="29"/>
      <c r="U524" s="29"/>
      <c r="V524" s="29"/>
      <c r="W524" s="29"/>
      <c r="X524" s="29"/>
      <c r="Y524" s="29"/>
      <c r="Z524" s="29"/>
      <c r="AA524" s="29"/>
      <c r="AB524" s="29"/>
      <c r="AC524" s="29"/>
      <c r="AD524" s="29"/>
      <c r="AE524" s="29"/>
      <c r="AF524" s="29"/>
      <c r="AG524" s="29"/>
      <c r="AH524" s="29"/>
      <c r="AI524" s="29"/>
      <c r="AJ524" s="29"/>
      <c r="AK524" s="29"/>
    </row>
    <row r="525" spans="1:37" s="30" customFormat="1" ht="69" customHeight="1" x14ac:dyDescent="0.25">
      <c r="A525" s="28" t="s">
        <v>2329</v>
      </c>
      <c r="B525" s="28" t="s">
        <v>2330</v>
      </c>
      <c r="C525" s="27" t="s">
        <v>2315</v>
      </c>
      <c r="D525" s="50" t="s">
        <v>2327</v>
      </c>
      <c r="E525" s="50" t="s">
        <v>2328</v>
      </c>
      <c r="F525" s="50" t="s">
        <v>91</v>
      </c>
      <c r="G525" s="50" t="s">
        <v>2329</v>
      </c>
      <c r="H525" s="50"/>
      <c r="I525" s="50" t="s">
        <v>2319</v>
      </c>
      <c r="J525" s="50">
        <v>95</v>
      </c>
      <c r="K525" s="50">
        <v>40.909999999999997</v>
      </c>
      <c r="L525" s="50">
        <v>95</v>
      </c>
      <c r="M525" s="66">
        <v>3850</v>
      </c>
      <c r="N525" s="66">
        <v>2274.9699999999998</v>
      </c>
      <c r="O525" s="67">
        <v>3850</v>
      </c>
      <c r="P525" s="66">
        <f t="shared" si="8"/>
        <v>0</v>
      </c>
      <c r="Q525" s="71"/>
      <c r="R525" s="29"/>
      <c r="S525" s="29"/>
      <c r="T525" s="29"/>
      <c r="U525" s="29"/>
      <c r="V525" s="29"/>
      <c r="W525" s="29"/>
      <c r="X525" s="29"/>
      <c r="Y525" s="29"/>
      <c r="Z525" s="29"/>
      <c r="AA525" s="29"/>
      <c r="AB525" s="29"/>
      <c r="AC525" s="29"/>
      <c r="AD525" s="29"/>
      <c r="AE525" s="29"/>
      <c r="AF525" s="29"/>
      <c r="AG525" s="29"/>
      <c r="AH525" s="29"/>
      <c r="AI525" s="29"/>
      <c r="AJ525" s="29"/>
      <c r="AK525" s="29"/>
    </row>
    <row r="526" spans="1:37" s="30" customFormat="1" ht="69" customHeight="1" x14ac:dyDescent="0.25">
      <c r="A526" s="28" t="s">
        <v>2335</v>
      </c>
      <c r="B526" s="28" t="s">
        <v>2336</v>
      </c>
      <c r="C526" s="27" t="s">
        <v>2315</v>
      </c>
      <c r="D526" s="50" t="s">
        <v>2331</v>
      </c>
      <c r="E526" s="50" t="s">
        <v>2332</v>
      </c>
      <c r="F526" s="50" t="s">
        <v>91</v>
      </c>
      <c r="G526" s="50" t="s">
        <v>2333</v>
      </c>
      <c r="H526" s="50"/>
      <c r="I526" s="50" t="s">
        <v>2319</v>
      </c>
      <c r="J526" s="50">
        <v>95</v>
      </c>
      <c r="K526" s="50">
        <v>33.25</v>
      </c>
      <c r="L526" s="50">
        <v>95</v>
      </c>
      <c r="M526" s="66">
        <v>10000</v>
      </c>
      <c r="N526" s="66">
        <v>6675.24</v>
      </c>
      <c r="O526" s="67">
        <v>4000</v>
      </c>
      <c r="P526" s="66">
        <f t="shared" si="8"/>
        <v>6000</v>
      </c>
      <c r="Q526" s="71" t="s">
        <v>2334</v>
      </c>
      <c r="R526" s="29"/>
      <c r="S526" s="29"/>
      <c r="T526" s="29"/>
      <c r="U526" s="29"/>
      <c r="V526" s="29"/>
      <c r="W526" s="29"/>
      <c r="X526" s="29"/>
      <c r="Y526" s="29"/>
      <c r="Z526" s="29"/>
      <c r="AA526" s="29"/>
      <c r="AB526" s="29"/>
      <c r="AC526" s="29"/>
      <c r="AD526" s="29"/>
      <c r="AE526" s="29"/>
      <c r="AF526" s="29"/>
      <c r="AG526" s="29"/>
      <c r="AH526" s="29"/>
      <c r="AI526" s="29"/>
      <c r="AJ526" s="29"/>
      <c r="AK526" s="29"/>
    </row>
    <row r="527" spans="1:37" s="30" customFormat="1" ht="69" customHeight="1" x14ac:dyDescent="0.25">
      <c r="A527" s="28" t="s">
        <v>2320</v>
      </c>
      <c r="B527" s="28" t="s">
        <v>2321</v>
      </c>
      <c r="C527" s="27" t="s">
        <v>2315</v>
      </c>
      <c r="D527" s="50" t="s">
        <v>2316</v>
      </c>
      <c r="E527" s="50" t="s">
        <v>2317</v>
      </c>
      <c r="F527" s="50" t="s">
        <v>91</v>
      </c>
      <c r="G527" s="50" t="s">
        <v>2318</v>
      </c>
      <c r="H527" s="50"/>
      <c r="I527" s="50" t="s">
        <v>2319</v>
      </c>
      <c r="J527" s="50">
        <v>95</v>
      </c>
      <c r="K527" s="50">
        <v>20.68</v>
      </c>
      <c r="L527" s="50">
        <v>95</v>
      </c>
      <c r="M527" s="66">
        <v>5000</v>
      </c>
      <c r="N527" s="66">
        <v>3965.91</v>
      </c>
      <c r="O527" s="67">
        <v>4000</v>
      </c>
      <c r="P527" s="66">
        <f t="shared" si="8"/>
        <v>1000</v>
      </c>
      <c r="Q527" s="71"/>
      <c r="R527" s="29"/>
      <c r="S527" s="29"/>
      <c r="T527" s="29"/>
      <c r="U527" s="29"/>
      <c r="V527" s="29"/>
      <c r="W527" s="29"/>
      <c r="X527" s="29"/>
      <c r="Y527" s="29"/>
      <c r="Z527" s="29"/>
      <c r="AA527" s="29"/>
      <c r="AB527" s="29"/>
      <c r="AC527" s="29"/>
      <c r="AD527" s="29"/>
      <c r="AE527" s="29"/>
      <c r="AF527" s="29"/>
      <c r="AG527" s="29"/>
      <c r="AH527" s="29"/>
      <c r="AI527" s="29"/>
      <c r="AJ527" s="29"/>
      <c r="AK527" s="29"/>
    </row>
    <row r="528" spans="1:37" s="30" customFormat="1" ht="69" customHeight="1" x14ac:dyDescent="0.25">
      <c r="A528" s="28" t="s">
        <v>2325</v>
      </c>
      <c r="B528" s="28" t="s">
        <v>2326</v>
      </c>
      <c r="C528" s="27" t="s">
        <v>2315</v>
      </c>
      <c r="D528" s="50" t="s">
        <v>2322</v>
      </c>
      <c r="E528" s="50" t="s">
        <v>2323</v>
      </c>
      <c r="F528" s="50" t="s">
        <v>91</v>
      </c>
      <c r="G528" s="50" t="s">
        <v>2324</v>
      </c>
      <c r="H528" s="50"/>
      <c r="I528" s="50" t="s">
        <v>2319</v>
      </c>
      <c r="J528" s="50">
        <v>95</v>
      </c>
      <c r="K528" s="50">
        <v>83.99</v>
      </c>
      <c r="L528" s="50">
        <v>95</v>
      </c>
      <c r="M528" s="66">
        <v>150000</v>
      </c>
      <c r="N528" s="66">
        <v>24010.45</v>
      </c>
      <c r="O528" s="67">
        <v>110000</v>
      </c>
      <c r="P528" s="66">
        <f t="shared" si="8"/>
        <v>40000</v>
      </c>
      <c r="Q528" s="71"/>
      <c r="R528" s="29"/>
      <c r="S528" s="29"/>
      <c r="T528" s="29"/>
      <c r="U528" s="29"/>
      <c r="V528" s="29"/>
      <c r="W528" s="29"/>
      <c r="X528" s="29"/>
      <c r="Y528" s="29"/>
      <c r="Z528" s="29"/>
      <c r="AA528" s="29"/>
      <c r="AB528" s="29"/>
      <c r="AC528" s="29"/>
      <c r="AD528" s="29"/>
      <c r="AE528" s="29"/>
      <c r="AF528" s="29"/>
      <c r="AG528" s="29"/>
      <c r="AH528" s="29"/>
      <c r="AI528" s="29"/>
      <c r="AJ528" s="29"/>
      <c r="AK528" s="29"/>
    </row>
    <row r="529" spans="1:37" s="30" customFormat="1" ht="69" customHeight="1" x14ac:dyDescent="0.25">
      <c r="A529" s="28" t="s">
        <v>3189</v>
      </c>
      <c r="B529" s="28" t="s">
        <v>4054</v>
      </c>
      <c r="C529" s="27" t="s">
        <v>2221</v>
      </c>
      <c r="D529" s="50" t="s">
        <v>2222</v>
      </c>
      <c r="E529" s="50" t="s">
        <v>2223</v>
      </c>
      <c r="F529" s="50" t="s">
        <v>91</v>
      </c>
      <c r="G529" s="50" t="s">
        <v>2224</v>
      </c>
      <c r="H529" s="50" t="s">
        <v>132</v>
      </c>
      <c r="I529" s="50" t="s">
        <v>2225</v>
      </c>
      <c r="J529" s="50">
        <v>2</v>
      </c>
      <c r="K529" s="55">
        <v>5</v>
      </c>
      <c r="L529" s="50">
        <v>6</v>
      </c>
      <c r="M529" s="69">
        <v>2600</v>
      </c>
      <c r="N529" s="68">
        <v>1504.17</v>
      </c>
      <c r="O529" s="69">
        <v>4000</v>
      </c>
      <c r="P529" s="66">
        <f t="shared" si="8"/>
        <v>-1400</v>
      </c>
      <c r="Q529" s="71" t="s">
        <v>2226</v>
      </c>
      <c r="R529" s="29"/>
      <c r="S529" s="29"/>
      <c r="T529" s="29"/>
      <c r="U529" s="29"/>
      <c r="V529" s="29"/>
      <c r="W529" s="29"/>
      <c r="X529" s="29"/>
      <c r="Y529" s="29"/>
      <c r="Z529" s="29"/>
      <c r="AA529" s="29"/>
      <c r="AB529" s="29"/>
      <c r="AC529" s="29"/>
      <c r="AD529" s="29"/>
      <c r="AE529" s="29"/>
      <c r="AF529" s="29"/>
      <c r="AG529" s="29"/>
      <c r="AH529" s="29"/>
      <c r="AI529" s="29"/>
      <c r="AJ529" s="29"/>
      <c r="AK529" s="29"/>
    </row>
    <row r="530" spans="1:37" s="30" customFormat="1" ht="69" customHeight="1" x14ac:dyDescent="0.25">
      <c r="A530" s="28" t="s">
        <v>3160</v>
      </c>
      <c r="B530" s="28" t="s">
        <v>3158</v>
      </c>
      <c r="C530" s="27" t="s">
        <v>2337</v>
      </c>
      <c r="D530" s="50" t="s">
        <v>3158</v>
      </c>
      <c r="E530" s="50" t="s">
        <v>3159</v>
      </c>
      <c r="F530" s="50" t="s">
        <v>91</v>
      </c>
      <c r="G530" s="50" t="s">
        <v>3160</v>
      </c>
      <c r="H530" s="50" t="s">
        <v>132</v>
      </c>
      <c r="I530" s="50" t="s">
        <v>3161</v>
      </c>
      <c r="J530" s="50" t="s">
        <v>3161</v>
      </c>
      <c r="K530" s="50" t="s">
        <v>3161</v>
      </c>
      <c r="L530" s="50" t="s">
        <v>3161</v>
      </c>
      <c r="M530" s="66">
        <v>14576.4</v>
      </c>
      <c r="N530" s="68" t="s">
        <v>3161</v>
      </c>
      <c r="O530" s="67">
        <v>14576.4</v>
      </c>
      <c r="P530" s="66">
        <f t="shared" si="8"/>
        <v>0</v>
      </c>
      <c r="Q530" s="71"/>
      <c r="R530" s="29"/>
      <c r="S530" s="29"/>
      <c r="T530" s="29"/>
      <c r="U530" s="29"/>
      <c r="V530" s="29"/>
      <c r="W530" s="29"/>
      <c r="X530" s="29"/>
      <c r="Y530" s="29"/>
      <c r="Z530" s="29"/>
      <c r="AA530" s="29"/>
      <c r="AB530" s="29"/>
      <c r="AC530" s="29"/>
      <c r="AD530" s="29"/>
      <c r="AE530" s="29"/>
      <c r="AF530" s="29"/>
      <c r="AG530" s="29"/>
      <c r="AH530" s="29"/>
      <c r="AI530" s="29"/>
      <c r="AJ530" s="29"/>
      <c r="AK530" s="29"/>
    </row>
    <row r="531" spans="1:37" s="30" customFormat="1" ht="69" customHeight="1" x14ac:dyDescent="0.25">
      <c r="A531" s="28" t="s">
        <v>3172</v>
      </c>
      <c r="B531" s="28" t="s">
        <v>3173</v>
      </c>
      <c r="C531" s="27" t="s">
        <v>2337</v>
      </c>
      <c r="D531" s="50" t="s">
        <v>3170</v>
      </c>
      <c r="E531" s="50" t="s">
        <v>3171</v>
      </c>
      <c r="F531" s="50" t="s">
        <v>91</v>
      </c>
      <c r="G531" s="50" t="s">
        <v>3172</v>
      </c>
      <c r="H531" s="50" t="s">
        <v>132</v>
      </c>
      <c r="I531" s="50" t="s">
        <v>3161</v>
      </c>
      <c r="J531" s="50" t="s">
        <v>3161</v>
      </c>
      <c r="K531" s="50" t="s">
        <v>3161</v>
      </c>
      <c r="L531" s="50" t="s">
        <v>3161</v>
      </c>
      <c r="M531" s="67">
        <v>52000</v>
      </c>
      <c r="N531" s="68" t="s">
        <v>3161</v>
      </c>
      <c r="O531" s="67">
        <v>52000</v>
      </c>
      <c r="P531" s="66">
        <f t="shared" si="8"/>
        <v>0</v>
      </c>
      <c r="Q531" s="71"/>
      <c r="R531" s="29"/>
      <c r="S531" s="29"/>
      <c r="T531" s="29"/>
      <c r="U531" s="29"/>
      <c r="V531" s="29"/>
      <c r="W531" s="29"/>
      <c r="X531" s="29"/>
      <c r="Y531" s="29"/>
      <c r="Z531" s="29"/>
      <c r="AA531" s="29"/>
      <c r="AB531" s="29"/>
      <c r="AC531" s="29"/>
      <c r="AD531" s="29"/>
      <c r="AE531" s="29"/>
      <c r="AF531" s="29"/>
      <c r="AG531" s="29"/>
      <c r="AH531" s="29"/>
      <c r="AI531" s="29"/>
      <c r="AJ531" s="29"/>
      <c r="AK531" s="29"/>
    </row>
    <row r="532" spans="1:37" s="30" customFormat="1" ht="69" customHeight="1" x14ac:dyDescent="0.25">
      <c r="A532" s="28" t="s">
        <v>3174</v>
      </c>
      <c r="B532" s="28" t="s">
        <v>3175</v>
      </c>
      <c r="C532" s="27" t="s">
        <v>2337</v>
      </c>
      <c r="D532" s="50" t="s">
        <v>3170</v>
      </c>
      <c r="E532" s="50" t="s">
        <v>3171</v>
      </c>
      <c r="F532" s="50" t="s">
        <v>91</v>
      </c>
      <c r="G532" s="50" t="s">
        <v>3172</v>
      </c>
      <c r="H532" s="50" t="s">
        <v>132</v>
      </c>
      <c r="I532" s="50" t="s">
        <v>3161</v>
      </c>
      <c r="J532" s="50" t="s">
        <v>3161</v>
      </c>
      <c r="K532" s="50" t="s">
        <v>3161</v>
      </c>
      <c r="L532" s="50" t="s">
        <v>3161</v>
      </c>
      <c r="M532" s="67">
        <v>56500</v>
      </c>
      <c r="N532" s="68" t="s">
        <v>3161</v>
      </c>
      <c r="O532" s="67">
        <v>56500</v>
      </c>
      <c r="P532" s="66">
        <f t="shared" si="8"/>
        <v>0</v>
      </c>
      <c r="Q532" s="71"/>
      <c r="R532" s="29"/>
      <c r="S532" s="29"/>
      <c r="T532" s="29"/>
      <c r="U532" s="29"/>
      <c r="V532" s="29"/>
      <c r="W532" s="29"/>
      <c r="X532" s="29"/>
      <c r="Y532" s="29"/>
      <c r="Z532" s="29"/>
      <c r="AA532" s="29"/>
      <c r="AB532" s="29"/>
      <c r="AC532" s="29"/>
      <c r="AD532" s="29"/>
      <c r="AE532" s="29"/>
      <c r="AF532" s="29"/>
      <c r="AG532" s="29"/>
      <c r="AH532" s="29"/>
      <c r="AI532" s="29"/>
      <c r="AJ532" s="29"/>
      <c r="AK532" s="29"/>
    </row>
    <row r="533" spans="1:37" s="30" customFormat="1" ht="69" customHeight="1" x14ac:dyDescent="0.25">
      <c r="A533" s="28" t="s">
        <v>2339</v>
      </c>
      <c r="B533" s="28" t="s">
        <v>2340</v>
      </c>
      <c r="C533" s="27" t="s">
        <v>2337</v>
      </c>
      <c r="D533" s="50" t="s">
        <v>2338</v>
      </c>
      <c r="E533" s="50"/>
      <c r="F533" s="50"/>
      <c r="G533" s="50" t="s">
        <v>2339</v>
      </c>
      <c r="H533" s="50"/>
      <c r="I533" s="50"/>
      <c r="J533" s="50"/>
      <c r="K533" s="50"/>
      <c r="L533" s="50"/>
      <c r="M533" s="66"/>
      <c r="N533" s="66"/>
      <c r="O533" s="67"/>
      <c r="P533" s="66">
        <f t="shared" si="8"/>
        <v>0</v>
      </c>
      <c r="Q533" s="71"/>
      <c r="R533" s="29"/>
      <c r="S533" s="29"/>
      <c r="T533" s="29"/>
      <c r="U533" s="29"/>
      <c r="V533" s="29"/>
      <c r="W533" s="29"/>
      <c r="X533" s="29"/>
      <c r="Y533" s="29"/>
      <c r="Z533" s="29"/>
      <c r="AA533" s="29"/>
      <c r="AB533" s="29"/>
      <c r="AC533" s="29"/>
      <c r="AD533" s="29"/>
      <c r="AE533" s="29"/>
      <c r="AF533" s="29"/>
      <c r="AG533" s="29"/>
      <c r="AH533" s="29"/>
      <c r="AI533" s="29"/>
      <c r="AJ533" s="29"/>
      <c r="AK533" s="29"/>
    </row>
    <row r="534" spans="1:37" s="30" customFormat="1" ht="69" customHeight="1" x14ac:dyDescent="0.25">
      <c r="A534" s="28" t="s">
        <v>3164</v>
      </c>
      <c r="B534" s="28" t="s">
        <v>3162</v>
      </c>
      <c r="C534" s="27" t="s">
        <v>2337</v>
      </c>
      <c r="D534" s="50" t="s">
        <v>3162</v>
      </c>
      <c r="E534" s="50" t="s">
        <v>3159</v>
      </c>
      <c r="F534" s="50" t="s">
        <v>91</v>
      </c>
      <c r="G534" s="50" t="s">
        <v>3163</v>
      </c>
      <c r="H534" s="50" t="s">
        <v>132</v>
      </c>
      <c r="I534" s="50" t="s">
        <v>3161</v>
      </c>
      <c r="J534" s="50" t="s">
        <v>3161</v>
      </c>
      <c r="K534" s="50" t="s">
        <v>3161</v>
      </c>
      <c r="L534" s="50" t="s">
        <v>3161</v>
      </c>
      <c r="M534" s="66">
        <v>20226.36</v>
      </c>
      <c r="N534" s="68" t="s">
        <v>3161</v>
      </c>
      <c r="O534" s="67">
        <v>10113.18</v>
      </c>
      <c r="P534" s="66">
        <f t="shared" si="8"/>
        <v>10113.18</v>
      </c>
      <c r="Q534" s="71"/>
      <c r="R534" s="29"/>
      <c r="S534" s="29"/>
      <c r="T534" s="29"/>
      <c r="U534" s="29"/>
      <c r="V534" s="29"/>
      <c r="W534" s="29"/>
      <c r="X534" s="29"/>
      <c r="Y534" s="29"/>
      <c r="Z534" s="29"/>
      <c r="AA534" s="29"/>
      <c r="AB534" s="29"/>
      <c r="AC534" s="29"/>
      <c r="AD534" s="29"/>
      <c r="AE534" s="29"/>
      <c r="AF534" s="29"/>
      <c r="AG534" s="29"/>
      <c r="AH534" s="29"/>
      <c r="AI534" s="29"/>
      <c r="AJ534" s="29"/>
      <c r="AK534" s="29"/>
    </row>
    <row r="535" spans="1:37" s="30" customFormat="1" ht="69" customHeight="1" x14ac:dyDescent="0.25">
      <c r="A535" s="28" t="s">
        <v>3167</v>
      </c>
      <c r="B535" s="28" t="s">
        <v>3169</v>
      </c>
      <c r="C535" s="27" t="s">
        <v>2337</v>
      </c>
      <c r="D535" s="50" t="s">
        <v>3165</v>
      </c>
      <c r="E535" s="50" t="s">
        <v>3166</v>
      </c>
      <c r="F535" s="50" t="s">
        <v>91</v>
      </c>
      <c r="G535" s="50" t="s">
        <v>3167</v>
      </c>
      <c r="H535" s="50" t="s">
        <v>132</v>
      </c>
      <c r="I535" s="50" t="s">
        <v>3168</v>
      </c>
      <c r="J535" s="50" t="s">
        <v>3168</v>
      </c>
      <c r="K535" s="50" t="s">
        <v>3168</v>
      </c>
      <c r="L535" s="50" t="s">
        <v>3168</v>
      </c>
      <c r="M535" s="66">
        <v>117171</v>
      </c>
      <c r="N535" s="68" t="s">
        <v>3168</v>
      </c>
      <c r="O535" s="67">
        <v>124234.5</v>
      </c>
      <c r="P535" s="66">
        <f t="shared" si="8"/>
        <v>-7063.5</v>
      </c>
      <c r="Q535" s="71"/>
      <c r="R535" s="29"/>
      <c r="S535" s="29"/>
      <c r="T535" s="29"/>
      <c r="U535" s="29"/>
      <c r="V535" s="29"/>
      <c r="W535" s="29"/>
      <c r="X535" s="29"/>
      <c r="Y535" s="29"/>
      <c r="Z535" s="29"/>
      <c r="AA535" s="29"/>
      <c r="AB535" s="29"/>
      <c r="AC535" s="29"/>
      <c r="AD535" s="29"/>
      <c r="AE535" s="29"/>
      <c r="AF535" s="29"/>
      <c r="AG535" s="29"/>
      <c r="AH535" s="29"/>
      <c r="AI535" s="29"/>
      <c r="AJ535" s="29"/>
      <c r="AK535" s="29"/>
    </row>
    <row r="536" spans="1:37" s="30" customFormat="1" ht="69" customHeight="1" x14ac:dyDescent="0.25">
      <c r="A536" s="28" t="s">
        <v>2346</v>
      </c>
      <c r="B536" s="28" t="s">
        <v>2347</v>
      </c>
      <c r="C536" s="27" t="s">
        <v>2341</v>
      </c>
      <c r="D536" s="50" t="s">
        <v>2342</v>
      </c>
      <c r="E536" s="50" t="s">
        <v>2343</v>
      </c>
      <c r="F536" s="50" t="s">
        <v>91</v>
      </c>
      <c r="G536" s="50" t="s">
        <v>2344</v>
      </c>
      <c r="H536" s="50" t="s">
        <v>132</v>
      </c>
      <c r="I536" s="50" t="s">
        <v>2345</v>
      </c>
      <c r="J536" s="50">
        <v>2000</v>
      </c>
      <c r="K536" s="50">
        <v>1134.8</v>
      </c>
      <c r="L536" s="50">
        <v>2000</v>
      </c>
      <c r="M536" s="66">
        <v>2000</v>
      </c>
      <c r="N536" s="66">
        <v>865.26</v>
      </c>
      <c r="O536" s="67">
        <v>2000</v>
      </c>
      <c r="P536" s="66">
        <f t="shared" si="8"/>
        <v>0</v>
      </c>
      <c r="Q536" s="71"/>
      <c r="R536" s="29"/>
      <c r="S536" s="29"/>
      <c r="T536" s="29"/>
      <c r="U536" s="29"/>
      <c r="V536" s="29"/>
      <c r="W536" s="29"/>
      <c r="X536" s="29"/>
      <c r="Y536" s="29"/>
      <c r="Z536" s="29"/>
      <c r="AA536" s="29"/>
      <c r="AB536" s="29"/>
      <c r="AC536" s="29"/>
      <c r="AD536" s="29"/>
      <c r="AE536" s="29"/>
      <c r="AF536" s="29"/>
      <c r="AG536" s="29"/>
      <c r="AH536" s="29"/>
      <c r="AI536" s="29"/>
      <c r="AJ536" s="29"/>
      <c r="AK536" s="29"/>
    </row>
    <row r="537" spans="1:37" s="30" customFormat="1" ht="69" customHeight="1" x14ac:dyDescent="0.25">
      <c r="A537" s="28" t="s">
        <v>2346</v>
      </c>
      <c r="B537" s="28" t="s">
        <v>2347</v>
      </c>
      <c r="C537" s="27" t="s">
        <v>2341</v>
      </c>
      <c r="D537" s="50" t="s">
        <v>2342</v>
      </c>
      <c r="E537" s="50" t="s">
        <v>2348</v>
      </c>
      <c r="F537" s="50" t="s">
        <v>91</v>
      </c>
      <c r="G537" s="50" t="s">
        <v>2344</v>
      </c>
      <c r="H537" s="50" t="s">
        <v>132</v>
      </c>
      <c r="I537" s="50"/>
      <c r="J537" s="50"/>
      <c r="K537" s="50"/>
      <c r="L537" s="50"/>
      <c r="M537" s="66"/>
      <c r="N537" s="66"/>
      <c r="O537" s="67"/>
      <c r="P537" s="66">
        <f t="shared" si="8"/>
        <v>0</v>
      </c>
      <c r="Q537" s="71"/>
      <c r="R537" s="29"/>
      <c r="S537" s="29"/>
      <c r="T537" s="29"/>
      <c r="U537" s="29"/>
      <c r="V537" s="29"/>
      <c r="W537" s="29"/>
      <c r="X537" s="29"/>
      <c r="Y537" s="29"/>
      <c r="Z537" s="29"/>
      <c r="AA537" s="29"/>
      <c r="AB537" s="29"/>
      <c r="AC537" s="29"/>
      <c r="AD537" s="29"/>
      <c r="AE537" s="29"/>
      <c r="AF537" s="29"/>
      <c r="AG537" s="29"/>
      <c r="AH537" s="29"/>
      <c r="AI537" s="29"/>
      <c r="AJ537" s="29"/>
      <c r="AK537" s="29"/>
    </row>
    <row r="538" spans="1:37" s="30" customFormat="1" ht="69" customHeight="1" x14ac:dyDescent="0.25">
      <c r="A538" s="28" t="s">
        <v>2346</v>
      </c>
      <c r="B538" s="28" t="s">
        <v>2347</v>
      </c>
      <c r="C538" s="27" t="s">
        <v>2341</v>
      </c>
      <c r="D538" s="50" t="s">
        <v>2342</v>
      </c>
      <c r="E538" s="50" t="s">
        <v>2349</v>
      </c>
      <c r="F538" s="50" t="s">
        <v>91</v>
      </c>
      <c r="G538" s="50" t="s">
        <v>2344</v>
      </c>
      <c r="H538" s="50" t="s">
        <v>132</v>
      </c>
      <c r="I538" s="50"/>
      <c r="J538" s="50"/>
      <c r="K538" s="50"/>
      <c r="L538" s="50"/>
      <c r="M538" s="66"/>
      <c r="N538" s="66"/>
      <c r="O538" s="67"/>
      <c r="P538" s="66">
        <f t="shared" si="8"/>
        <v>0</v>
      </c>
      <c r="Q538" s="71"/>
      <c r="R538" s="29"/>
      <c r="S538" s="29"/>
      <c r="T538" s="29"/>
      <c r="U538" s="29"/>
      <c r="V538" s="29"/>
      <c r="W538" s="29"/>
      <c r="X538" s="29"/>
      <c r="Y538" s="29"/>
      <c r="Z538" s="29"/>
      <c r="AA538" s="29"/>
      <c r="AB538" s="29"/>
      <c r="AC538" s="29"/>
      <c r="AD538" s="29"/>
      <c r="AE538" s="29"/>
      <c r="AF538" s="29"/>
      <c r="AG538" s="29"/>
      <c r="AH538" s="29"/>
      <c r="AI538" s="29"/>
      <c r="AJ538" s="29"/>
      <c r="AK538" s="29"/>
    </row>
    <row r="539" spans="1:37" s="30" customFormat="1" ht="69" customHeight="1" x14ac:dyDescent="0.25">
      <c r="A539" s="28" t="s">
        <v>2386</v>
      </c>
      <c r="B539" s="28" t="s">
        <v>2387</v>
      </c>
      <c r="C539" s="27" t="s">
        <v>791</v>
      </c>
      <c r="D539" s="50" t="s">
        <v>2380</v>
      </c>
      <c r="E539" s="50" t="s">
        <v>2381</v>
      </c>
      <c r="F539" s="50" t="s">
        <v>91</v>
      </c>
      <c r="G539" s="50" t="s">
        <v>2382</v>
      </c>
      <c r="H539" s="50" t="s">
        <v>2383</v>
      </c>
      <c r="I539" s="50" t="s">
        <v>2384</v>
      </c>
      <c r="J539" s="50">
        <v>1</v>
      </c>
      <c r="K539" s="55">
        <v>0.95</v>
      </c>
      <c r="L539" s="50">
        <v>1</v>
      </c>
      <c r="M539" s="67">
        <v>118800</v>
      </c>
      <c r="N539" s="66">
        <v>19893.73</v>
      </c>
      <c r="O539" s="67">
        <v>124740</v>
      </c>
      <c r="P539" s="66">
        <f t="shared" si="8"/>
        <v>-5940</v>
      </c>
      <c r="Q539" s="71" t="s">
        <v>2385</v>
      </c>
      <c r="R539" s="29"/>
      <c r="S539" s="29"/>
      <c r="T539" s="29"/>
      <c r="U539" s="29"/>
      <c r="V539" s="29"/>
      <c r="W539" s="29"/>
      <c r="X539" s="29"/>
      <c r="Y539" s="29"/>
      <c r="Z539" s="29"/>
      <c r="AA539" s="29"/>
      <c r="AB539" s="29"/>
      <c r="AC539" s="29"/>
      <c r="AD539" s="29"/>
      <c r="AE539" s="29"/>
      <c r="AF539" s="29"/>
      <c r="AG539" s="29"/>
      <c r="AH539" s="29"/>
      <c r="AI539" s="29"/>
      <c r="AJ539" s="29"/>
      <c r="AK539" s="29"/>
    </row>
    <row r="540" spans="1:37" s="30" customFormat="1" ht="69" customHeight="1" x14ac:dyDescent="0.25">
      <c r="A540" s="28" t="s">
        <v>2411</v>
      </c>
      <c r="B540" s="28" t="s">
        <v>2412</v>
      </c>
      <c r="C540" s="27" t="s">
        <v>791</v>
      </c>
      <c r="D540" s="50" t="s">
        <v>2405</v>
      </c>
      <c r="E540" s="50" t="s">
        <v>2406</v>
      </c>
      <c r="F540" s="50" t="s">
        <v>91</v>
      </c>
      <c r="G540" s="50" t="s">
        <v>2407</v>
      </c>
      <c r="H540" s="50" t="s">
        <v>2408</v>
      </c>
      <c r="I540" s="50" t="s">
        <v>2409</v>
      </c>
      <c r="J540" s="50">
        <v>1</v>
      </c>
      <c r="K540" s="55">
        <v>0.2</v>
      </c>
      <c r="L540" s="50">
        <v>1</v>
      </c>
      <c r="M540" s="67">
        <v>15000</v>
      </c>
      <c r="N540" s="66">
        <v>11909.65</v>
      </c>
      <c r="O540" s="67">
        <v>15000</v>
      </c>
      <c r="P540" s="66">
        <f t="shared" si="8"/>
        <v>0</v>
      </c>
      <c r="Q540" s="71" t="s">
        <v>2410</v>
      </c>
      <c r="R540" s="29"/>
      <c r="S540" s="29"/>
      <c r="T540" s="29"/>
      <c r="U540" s="29"/>
      <c r="V540" s="29"/>
      <c r="W540" s="29"/>
      <c r="X540" s="29"/>
      <c r="Y540" s="29"/>
      <c r="Z540" s="29"/>
      <c r="AA540" s="29"/>
      <c r="AB540" s="29"/>
      <c r="AC540" s="29"/>
      <c r="AD540" s="29"/>
      <c r="AE540" s="29"/>
      <c r="AF540" s="29"/>
      <c r="AG540" s="29"/>
      <c r="AH540" s="29"/>
      <c r="AI540" s="29"/>
      <c r="AJ540" s="29"/>
      <c r="AK540" s="29"/>
    </row>
    <row r="541" spans="1:37" s="30" customFormat="1" ht="69" customHeight="1" x14ac:dyDescent="0.25">
      <c r="A541" s="28" t="s">
        <v>2432</v>
      </c>
      <c r="B541" s="28" t="s">
        <v>2433</v>
      </c>
      <c r="C541" s="27" t="s">
        <v>791</v>
      </c>
      <c r="D541" s="50" t="s">
        <v>2430</v>
      </c>
      <c r="E541" s="50" t="s">
        <v>2430</v>
      </c>
      <c r="F541" s="50" t="s">
        <v>91</v>
      </c>
      <c r="G541" s="50" t="s">
        <v>2431</v>
      </c>
      <c r="H541" s="50">
        <v>14353.02</v>
      </c>
      <c r="I541" s="50" t="s">
        <v>2427</v>
      </c>
      <c r="J541" s="50" t="s">
        <v>2427</v>
      </c>
      <c r="K541" s="55"/>
      <c r="L541" s="50">
        <v>1</v>
      </c>
      <c r="M541" s="67">
        <v>15000</v>
      </c>
      <c r="N541" s="66">
        <v>0</v>
      </c>
      <c r="O541" s="67">
        <v>15000</v>
      </c>
      <c r="P541" s="66">
        <f t="shared" si="8"/>
        <v>0</v>
      </c>
      <c r="Q541" s="71"/>
      <c r="R541" s="29"/>
      <c r="S541" s="29"/>
      <c r="T541" s="29"/>
      <c r="U541" s="29"/>
      <c r="V541" s="29"/>
      <c r="W541" s="29"/>
      <c r="X541" s="29"/>
      <c r="Y541" s="29"/>
      <c r="Z541" s="29"/>
      <c r="AA541" s="29"/>
      <c r="AB541" s="29"/>
      <c r="AC541" s="29"/>
      <c r="AD541" s="29"/>
      <c r="AE541" s="29"/>
      <c r="AF541" s="29"/>
      <c r="AG541" s="29"/>
      <c r="AH541" s="29"/>
      <c r="AI541" s="29"/>
      <c r="AJ541" s="29"/>
      <c r="AK541" s="29"/>
    </row>
    <row r="542" spans="1:37" s="30" customFormat="1" ht="69" customHeight="1" x14ac:dyDescent="0.25">
      <c r="A542" s="28" t="s">
        <v>1481</v>
      </c>
      <c r="B542" s="28" t="s">
        <v>1482</v>
      </c>
      <c r="C542" s="27" t="s">
        <v>791</v>
      </c>
      <c r="D542" s="50" t="s">
        <v>1482</v>
      </c>
      <c r="E542" s="50" t="s">
        <v>1680</v>
      </c>
      <c r="F542" s="50" t="s">
        <v>91</v>
      </c>
      <c r="G542" s="50" t="s">
        <v>1681</v>
      </c>
      <c r="H542" s="50" t="s">
        <v>112</v>
      </c>
      <c r="I542" s="50" t="s">
        <v>1682</v>
      </c>
      <c r="J542" s="50">
        <v>40</v>
      </c>
      <c r="K542" s="55">
        <v>34</v>
      </c>
      <c r="L542" s="50">
        <v>40</v>
      </c>
      <c r="M542" s="67">
        <v>32000</v>
      </c>
      <c r="N542" s="66">
        <v>0</v>
      </c>
      <c r="O542" s="67">
        <v>32000</v>
      </c>
      <c r="P542" s="66">
        <f t="shared" si="8"/>
        <v>0</v>
      </c>
      <c r="Q542" s="71"/>
      <c r="R542" s="29"/>
      <c r="S542" s="29"/>
      <c r="T542" s="29"/>
      <c r="U542" s="29"/>
      <c r="V542" s="29"/>
      <c r="W542" s="29"/>
      <c r="X542" s="29"/>
      <c r="Y542" s="29"/>
      <c r="Z542" s="29"/>
      <c r="AA542" s="29"/>
      <c r="AB542" s="29"/>
      <c r="AC542" s="29"/>
      <c r="AD542" s="29"/>
      <c r="AE542" s="29"/>
      <c r="AF542" s="29"/>
      <c r="AG542" s="29"/>
      <c r="AH542" s="29"/>
      <c r="AI542" s="29"/>
      <c r="AJ542" s="29"/>
      <c r="AK542" s="29"/>
    </row>
    <row r="543" spans="1:37" s="30" customFormat="1" ht="69" customHeight="1" x14ac:dyDescent="0.25">
      <c r="A543" s="28" t="s">
        <v>1712</v>
      </c>
      <c r="B543" s="28" t="s">
        <v>1713</v>
      </c>
      <c r="C543" s="27" t="s">
        <v>791</v>
      </c>
      <c r="D543" s="50" t="s">
        <v>1707</v>
      </c>
      <c r="E543" s="50" t="s">
        <v>1708</v>
      </c>
      <c r="F543" s="50" t="s">
        <v>91</v>
      </c>
      <c r="G543" s="50" t="s">
        <v>1709</v>
      </c>
      <c r="H543" s="50">
        <v>0</v>
      </c>
      <c r="I543" s="50" t="s">
        <v>1710</v>
      </c>
      <c r="J543" s="50">
        <v>25</v>
      </c>
      <c r="K543" s="55">
        <v>2.2799999999999998</v>
      </c>
      <c r="L543" s="50">
        <v>30</v>
      </c>
      <c r="M543" s="67">
        <v>17000</v>
      </c>
      <c r="N543" s="66">
        <v>0</v>
      </c>
      <c r="O543" s="67">
        <v>17000</v>
      </c>
      <c r="P543" s="66">
        <f t="shared" si="8"/>
        <v>0</v>
      </c>
      <c r="Q543" s="71" t="s">
        <v>1711</v>
      </c>
      <c r="R543" s="29"/>
      <c r="S543" s="29"/>
      <c r="T543" s="29"/>
      <c r="U543" s="29"/>
      <c r="V543" s="29"/>
      <c r="W543" s="29"/>
      <c r="X543" s="29"/>
      <c r="Y543" s="29"/>
      <c r="Z543" s="29"/>
      <c r="AA543" s="29"/>
      <c r="AB543" s="29"/>
      <c r="AC543" s="29"/>
      <c r="AD543" s="29"/>
      <c r="AE543" s="29"/>
      <c r="AF543" s="29"/>
      <c r="AG543" s="29"/>
      <c r="AH543" s="29"/>
      <c r="AI543" s="29"/>
      <c r="AJ543" s="29"/>
      <c r="AK543" s="29"/>
    </row>
    <row r="544" spans="1:37" s="30" customFormat="1" ht="69" customHeight="1" x14ac:dyDescent="0.25">
      <c r="A544" s="28" t="s">
        <v>1669</v>
      </c>
      <c r="B544" s="28" t="s">
        <v>1670</v>
      </c>
      <c r="C544" s="27" t="s">
        <v>791</v>
      </c>
      <c r="D544" s="50" t="s">
        <v>1666</v>
      </c>
      <c r="E544" s="50" t="s">
        <v>1676</v>
      </c>
      <c r="F544" s="50" t="s">
        <v>91</v>
      </c>
      <c r="G544" s="50" t="s">
        <v>1677</v>
      </c>
      <c r="H544" s="50" t="s">
        <v>794</v>
      </c>
      <c r="I544" s="50" t="s">
        <v>1678</v>
      </c>
      <c r="J544" s="50">
        <v>20</v>
      </c>
      <c r="K544" s="55">
        <v>1.1499999999999999</v>
      </c>
      <c r="L544" s="50">
        <v>25</v>
      </c>
      <c r="M544" s="67">
        <v>15000</v>
      </c>
      <c r="N544" s="66">
        <v>0</v>
      </c>
      <c r="O544" s="67">
        <v>20000</v>
      </c>
      <c r="P544" s="66">
        <f t="shared" si="8"/>
        <v>-5000</v>
      </c>
      <c r="Q544" s="71" t="s">
        <v>1679</v>
      </c>
      <c r="R544" s="29"/>
      <c r="S544" s="29"/>
      <c r="T544" s="29"/>
      <c r="U544" s="29"/>
      <c r="V544" s="29"/>
      <c r="W544" s="29"/>
      <c r="X544" s="29"/>
      <c r="Y544" s="29"/>
      <c r="Z544" s="29"/>
      <c r="AA544" s="29"/>
      <c r="AB544" s="29"/>
      <c r="AC544" s="29"/>
      <c r="AD544" s="29"/>
      <c r="AE544" s="29"/>
      <c r="AF544" s="29"/>
      <c r="AG544" s="29"/>
      <c r="AH544" s="29"/>
      <c r="AI544" s="29"/>
      <c r="AJ544" s="29"/>
      <c r="AK544" s="29"/>
    </row>
    <row r="545" spans="1:37" s="30" customFormat="1" ht="69" customHeight="1" x14ac:dyDescent="0.25">
      <c r="A545" s="28" t="s">
        <v>2370</v>
      </c>
      <c r="B545" s="28" t="s">
        <v>2371</v>
      </c>
      <c r="C545" s="27" t="s">
        <v>791</v>
      </c>
      <c r="D545" s="50" t="s">
        <v>2362</v>
      </c>
      <c r="E545" s="50" t="s">
        <v>2363</v>
      </c>
      <c r="F545" s="50" t="s">
        <v>91</v>
      </c>
      <c r="G545" s="50" t="s">
        <v>2364</v>
      </c>
      <c r="H545" s="50">
        <v>0</v>
      </c>
      <c r="I545" s="50" t="s">
        <v>2365</v>
      </c>
      <c r="J545" s="50" t="s">
        <v>2366</v>
      </c>
      <c r="K545" s="55" t="s">
        <v>2367</v>
      </c>
      <c r="L545" s="50" t="s">
        <v>2368</v>
      </c>
      <c r="M545" s="67">
        <v>25000</v>
      </c>
      <c r="N545" s="66">
        <v>25000</v>
      </c>
      <c r="O545" s="67">
        <v>0</v>
      </c>
      <c r="P545" s="66">
        <f t="shared" si="8"/>
        <v>25000</v>
      </c>
      <c r="Q545" s="71" t="s">
        <v>2369</v>
      </c>
      <c r="R545" s="29"/>
      <c r="S545" s="29"/>
      <c r="T545" s="29"/>
      <c r="U545" s="29"/>
      <c r="V545" s="29"/>
      <c r="W545" s="29"/>
      <c r="X545" s="29"/>
      <c r="Y545" s="29"/>
      <c r="Z545" s="29"/>
      <c r="AA545" s="29"/>
      <c r="AB545" s="29"/>
      <c r="AC545" s="29"/>
      <c r="AD545" s="29"/>
      <c r="AE545" s="29"/>
      <c r="AF545" s="29"/>
      <c r="AG545" s="29"/>
      <c r="AH545" s="29"/>
      <c r="AI545" s="29"/>
      <c r="AJ545" s="29"/>
      <c r="AK545" s="29"/>
    </row>
    <row r="546" spans="1:37" s="30" customFormat="1" ht="69" customHeight="1" x14ac:dyDescent="0.25">
      <c r="A546" s="28" t="s">
        <v>651</v>
      </c>
      <c r="B546" s="28" t="s">
        <v>652</v>
      </c>
      <c r="C546" s="27" t="s">
        <v>791</v>
      </c>
      <c r="D546" s="50" t="s">
        <v>661</v>
      </c>
      <c r="E546" s="50" t="s">
        <v>792</v>
      </c>
      <c r="F546" s="50" t="s">
        <v>91</v>
      </c>
      <c r="G546" s="50" t="s">
        <v>793</v>
      </c>
      <c r="H546" s="50" t="s">
        <v>794</v>
      </c>
      <c r="I546" s="50" t="s">
        <v>795</v>
      </c>
      <c r="J546" s="50">
        <v>3</v>
      </c>
      <c r="K546" s="55">
        <v>1</v>
      </c>
      <c r="L546" s="50">
        <v>3</v>
      </c>
      <c r="M546" s="67">
        <v>4000</v>
      </c>
      <c r="N546" s="66">
        <v>3500</v>
      </c>
      <c r="O546" s="67">
        <v>4000</v>
      </c>
      <c r="P546" s="66">
        <f t="shared" si="8"/>
        <v>0</v>
      </c>
      <c r="Q546" s="71" t="s">
        <v>796</v>
      </c>
      <c r="R546" s="29"/>
      <c r="S546" s="29"/>
      <c r="T546" s="29"/>
      <c r="U546" s="29"/>
      <c r="V546" s="29"/>
      <c r="W546" s="29"/>
      <c r="X546" s="29"/>
      <c r="Y546" s="29"/>
      <c r="Z546" s="29"/>
      <c r="AA546" s="29"/>
      <c r="AB546" s="29"/>
      <c r="AC546" s="29"/>
      <c r="AD546" s="29"/>
      <c r="AE546" s="29"/>
      <c r="AF546" s="29"/>
      <c r="AG546" s="29"/>
      <c r="AH546" s="29"/>
      <c r="AI546" s="29"/>
      <c r="AJ546" s="29"/>
      <c r="AK546" s="29"/>
    </row>
    <row r="547" spans="1:37" s="30" customFormat="1" ht="69" customHeight="1" x14ac:dyDescent="0.25">
      <c r="A547" s="28" t="s">
        <v>2428</v>
      </c>
      <c r="B547" s="28" t="s">
        <v>2429</v>
      </c>
      <c r="C547" s="27" t="s">
        <v>791</v>
      </c>
      <c r="D547" s="50" t="s">
        <v>2424</v>
      </c>
      <c r="E547" s="50" t="s">
        <v>2425</v>
      </c>
      <c r="F547" s="50" t="s">
        <v>91</v>
      </c>
      <c r="G547" s="50" t="s">
        <v>2426</v>
      </c>
      <c r="H547" s="50">
        <v>39692.6</v>
      </c>
      <c r="I547" s="50" t="s">
        <v>2427</v>
      </c>
      <c r="J547" s="50" t="s">
        <v>2427</v>
      </c>
      <c r="K547" s="55"/>
      <c r="L547" s="50">
        <v>1</v>
      </c>
      <c r="M547" s="67">
        <v>15000</v>
      </c>
      <c r="N547" s="66">
        <v>2702.62</v>
      </c>
      <c r="O547" s="67">
        <v>15000</v>
      </c>
      <c r="P547" s="66">
        <f t="shared" si="8"/>
        <v>0</v>
      </c>
      <c r="Q547" s="71"/>
      <c r="R547" s="29"/>
      <c r="S547" s="29"/>
      <c r="T547" s="29"/>
      <c r="U547" s="29"/>
      <c r="V547" s="29"/>
      <c r="W547" s="29"/>
      <c r="X547" s="29"/>
      <c r="Y547" s="29"/>
      <c r="Z547" s="29"/>
      <c r="AA547" s="29"/>
      <c r="AB547" s="29"/>
      <c r="AC547" s="29"/>
      <c r="AD547" s="29"/>
      <c r="AE547" s="29"/>
      <c r="AF547" s="29"/>
      <c r="AG547" s="29"/>
      <c r="AH547" s="29"/>
      <c r="AI547" s="29"/>
      <c r="AJ547" s="29"/>
      <c r="AK547" s="29"/>
    </row>
    <row r="548" spans="1:37" s="30" customFormat="1" ht="69" customHeight="1" x14ac:dyDescent="0.25">
      <c r="A548" s="28" t="s">
        <v>896</v>
      </c>
      <c r="B548" s="28" t="s">
        <v>897</v>
      </c>
      <c r="C548" s="27" t="s">
        <v>791</v>
      </c>
      <c r="D548" s="50" t="s">
        <v>891</v>
      </c>
      <c r="E548" s="50" t="s">
        <v>892</v>
      </c>
      <c r="F548" s="50" t="s">
        <v>91</v>
      </c>
      <c r="G548" s="50" t="s">
        <v>893</v>
      </c>
      <c r="H548" s="50" t="s">
        <v>794</v>
      </c>
      <c r="I548" s="50" t="s">
        <v>894</v>
      </c>
      <c r="J548" s="50"/>
      <c r="K548" s="55"/>
      <c r="L548" s="50">
        <v>15</v>
      </c>
      <c r="M548" s="67">
        <v>2000</v>
      </c>
      <c r="N548" s="66">
        <v>354.52</v>
      </c>
      <c r="O548" s="67">
        <v>3000</v>
      </c>
      <c r="P548" s="66">
        <f t="shared" si="8"/>
        <v>-1000</v>
      </c>
      <c r="Q548" s="71" t="s">
        <v>895</v>
      </c>
      <c r="R548" s="29"/>
      <c r="S548" s="29"/>
      <c r="T548" s="29"/>
      <c r="U548" s="29"/>
      <c r="V548" s="29"/>
      <c r="W548" s="29"/>
      <c r="X548" s="29"/>
      <c r="Y548" s="29"/>
      <c r="Z548" s="29"/>
      <c r="AA548" s="29"/>
      <c r="AB548" s="29"/>
      <c r="AC548" s="29"/>
      <c r="AD548" s="29"/>
      <c r="AE548" s="29"/>
      <c r="AF548" s="29"/>
      <c r="AG548" s="29"/>
      <c r="AH548" s="29"/>
      <c r="AI548" s="29"/>
      <c r="AJ548" s="29"/>
      <c r="AK548" s="29"/>
    </row>
    <row r="549" spans="1:37" s="30" customFormat="1" ht="69" customHeight="1" x14ac:dyDescent="0.25">
      <c r="A549" s="28" t="s">
        <v>2354</v>
      </c>
      <c r="B549" s="28" t="s">
        <v>2355</v>
      </c>
      <c r="C549" s="27" t="s">
        <v>791</v>
      </c>
      <c r="D549" s="50" t="s">
        <v>2350</v>
      </c>
      <c r="E549" s="50" t="s">
        <v>2351</v>
      </c>
      <c r="F549" s="50" t="s">
        <v>91</v>
      </c>
      <c r="G549" s="50" t="s">
        <v>2352</v>
      </c>
      <c r="H549" s="50" t="s">
        <v>112</v>
      </c>
      <c r="I549" s="50" t="s">
        <v>2353</v>
      </c>
      <c r="J549" s="50">
        <v>2</v>
      </c>
      <c r="K549" s="55">
        <v>1</v>
      </c>
      <c r="L549" s="50">
        <v>3</v>
      </c>
      <c r="M549" s="67">
        <v>15000</v>
      </c>
      <c r="N549" s="66">
        <v>0</v>
      </c>
      <c r="O549" s="67">
        <v>15000</v>
      </c>
      <c r="P549" s="66">
        <f t="shared" si="8"/>
        <v>0</v>
      </c>
      <c r="Q549" s="71"/>
      <c r="R549" s="29"/>
      <c r="S549" s="29"/>
      <c r="T549" s="29"/>
      <c r="U549" s="29"/>
      <c r="V549" s="29"/>
      <c r="W549" s="29"/>
      <c r="X549" s="29"/>
      <c r="Y549" s="29"/>
      <c r="Z549" s="29"/>
      <c r="AA549" s="29"/>
      <c r="AB549" s="29"/>
      <c r="AC549" s="29"/>
      <c r="AD549" s="29"/>
      <c r="AE549" s="29"/>
      <c r="AF549" s="29"/>
      <c r="AG549" s="29"/>
      <c r="AH549" s="29"/>
      <c r="AI549" s="29"/>
      <c r="AJ549" s="29"/>
      <c r="AK549" s="29"/>
    </row>
    <row r="550" spans="1:37" s="30" customFormat="1" ht="69" customHeight="1" x14ac:dyDescent="0.25">
      <c r="A550" s="28" t="s">
        <v>2360</v>
      </c>
      <c r="B550" s="28" t="s">
        <v>2361</v>
      </c>
      <c r="C550" s="27" t="s">
        <v>791</v>
      </c>
      <c r="D550" s="50" t="s">
        <v>2356</v>
      </c>
      <c r="E550" s="50" t="s">
        <v>2357</v>
      </c>
      <c r="F550" s="50" t="s">
        <v>940</v>
      </c>
      <c r="G550" s="50" t="s">
        <v>2358</v>
      </c>
      <c r="H550" s="50" t="s">
        <v>794</v>
      </c>
      <c r="I550" s="50"/>
      <c r="J550" s="50"/>
      <c r="K550" s="55"/>
      <c r="L550" s="50"/>
      <c r="M550" s="67">
        <v>5000</v>
      </c>
      <c r="N550" s="66">
        <v>2977.53</v>
      </c>
      <c r="O550" s="67">
        <v>6500</v>
      </c>
      <c r="P550" s="66">
        <f t="shared" si="8"/>
        <v>-1500</v>
      </c>
      <c r="Q550" s="71" t="s">
        <v>2359</v>
      </c>
      <c r="R550" s="29"/>
      <c r="S550" s="29"/>
      <c r="T550" s="29"/>
      <c r="U550" s="29"/>
      <c r="V550" s="29"/>
      <c r="W550" s="29"/>
      <c r="X550" s="29"/>
      <c r="Y550" s="29"/>
      <c r="Z550" s="29"/>
      <c r="AA550" s="29"/>
      <c r="AB550" s="29"/>
      <c r="AC550" s="29"/>
      <c r="AD550" s="29"/>
      <c r="AE550" s="29"/>
      <c r="AF550" s="29"/>
      <c r="AG550" s="29"/>
      <c r="AH550" s="29"/>
      <c r="AI550" s="29"/>
      <c r="AJ550" s="29"/>
      <c r="AK550" s="29"/>
    </row>
    <row r="551" spans="1:37" s="30" customFormat="1" ht="69" customHeight="1" x14ac:dyDescent="0.25">
      <c r="A551" s="28" t="s">
        <v>683</v>
      </c>
      <c r="B551" s="28" t="s">
        <v>679</v>
      </c>
      <c r="C551" s="27" t="s">
        <v>791</v>
      </c>
      <c r="D551" s="50" t="s">
        <v>810</v>
      </c>
      <c r="E551" s="50" t="s">
        <v>811</v>
      </c>
      <c r="F551" s="50" t="s">
        <v>91</v>
      </c>
      <c r="G551" s="50" t="s">
        <v>812</v>
      </c>
      <c r="H551" s="50" t="s">
        <v>813</v>
      </c>
      <c r="I551" s="50" t="s">
        <v>814</v>
      </c>
      <c r="J551" s="50">
        <v>1</v>
      </c>
      <c r="K551" s="55">
        <v>0.75</v>
      </c>
      <c r="L551" s="50">
        <v>1</v>
      </c>
      <c r="M551" s="67">
        <v>81968.5</v>
      </c>
      <c r="N551" s="66">
        <v>24590.55</v>
      </c>
      <c r="O551" s="67">
        <v>81968.5</v>
      </c>
      <c r="P551" s="66">
        <f t="shared" si="8"/>
        <v>0</v>
      </c>
      <c r="Q551" s="71" t="s">
        <v>815</v>
      </c>
      <c r="R551" s="29"/>
      <c r="S551" s="29"/>
      <c r="T551" s="29"/>
      <c r="U551" s="29"/>
      <c r="V551" s="29"/>
      <c r="W551" s="29"/>
      <c r="X551" s="29"/>
      <c r="Y551" s="29"/>
      <c r="Z551" s="29"/>
      <c r="AA551" s="29"/>
      <c r="AB551" s="29"/>
      <c r="AC551" s="29"/>
      <c r="AD551" s="29"/>
      <c r="AE551" s="29"/>
      <c r="AF551" s="29"/>
      <c r="AG551" s="29"/>
      <c r="AH551" s="29"/>
      <c r="AI551" s="29"/>
      <c r="AJ551" s="29"/>
      <c r="AK551" s="29"/>
    </row>
    <row r="552" spans="1:37" s="30" customFormat="1" ht="69" customHeight="1" x14ac:dyDescent="0.25">
      <c r="A552" s="28" t="s">
        <v>2438</v>
      </c>
      <c r="B552" s="28" t="s">
        <v>2439</v>
      </c>
      <c r="C552" s="27" t="s">
        <v>791</v>
      </c>
      <c r="D552" s="50" t="s">
        <v>2434</v>
      </c>
      <c r="E552" s="50" t="s">
        <v>2435</v>
      </c>
      <c r="F552" s="50" t="s">
        <v>91</v>
      </c>
      <c r="G552" s="50" t="s">
        <v>2436</v>
      </c>
      <c r="H552" s="50">
        <v>37517.24</v>
      </c>
      <c r="I552" s="50" t="s">
        <v>2437</v>
      </c>
      <c r="J552" s="50" t="s">
        <v>2437</v>
      </c>
      <c r="K552" s="55"/>
      <c r="L552" s="50">
        <v>1</v>
      </c>
      <c r="M552" s="67">
        <v>30000</v>
      </c>
      <c r="N552" s="66">
        <v>18643.629999999997</v>
      </c>
      <c r="O552" s="67">
        <v>30000</v>
      </c>
      <c r="P552" s="66">
        <f t="shared" si="8"/>
        <v>0</v>
      </c>
      <c r="Q552" s="71"/>
      <c r="R552" s="29"/>
      <c r="S552" s="29"/>
      <c r="T552" s="29"/>
      <c r="U552" s="29"/>
      <c r="V552" s="29"/>
      <c r="W552" s="29"/>
      <c r="X552" s="29"/>
      <c r="Y552" s="29"/>
      <c r="Z552" s="29"/>
      <c r="AA552" s="29"/>
      <c r="AB552" s="29"/>
      <c r="AC552" s="29"/>
      <c r="AD552" s="29"/>
      <c r="AE552" s="29"/>
      <c r="AF552" s="29"/>
      <c r="AG552" s="29"/>
      <c r="AH552" s="29"/>
      <c r="AI552" s="29"/>
      <c r="AJ552" s="29"/>
      <c r="AK552" s="29"/>
    </row>
    <row r="553" spans="1:37" s="30" customFormat="1" ht="69" customHeight="1" x14ac:dyDescent="0.25">
      <c r="A553" s="28" t="s">
        <v>1674</v>
      </c>
      <c r="B553" s="28" t="s">
        <v>1675</v>
      </c>
      <c r="C553" s="27" t="s">
        <v>791</v>
      </c>
      <c r="D553" s="50" t="s">
        <v>1683</v>
      </c>
      <c r="E553" s="50" t="s">
        <v>1684</v>
      </c>
      <c r="F553" s="50" t="s">
        <v>91</v>
      </c>
      <c r="G553" s="50" t="s">
        <v>1685</v>
      </c>
      <c r="H553" s="50">
        <v>2000</v>
      </c>
      <c r="I553" s="50" t="s">
        <v>1686</v>
      </c>
      <c r="J553" s="50">
        <v>10</v>
      </c>
      <c r="K553" s="55">
        <v>1.5</v>
      </c>
      <c r="L553" s="50">
        <v>20</v>
      </c>
      <c r="M553" s="67">
        <v>2000</v>
      </c>
      <c r="N553" s="66">
        <v>0</v>
      </c>
      <c r="O553" s="67">
        <v>2000</v>
      </c>
      <c r="P553" s="66">
        <f t="shared" si="8"/>
        <v>0</v>
      </c>
      <c r="Q553" s="71" t="s">
        <v>1687</v>
      </c>
      <c r="R553" s="29"/>
      <c r="S553" s="29"/>
      <c r="T553" s="29"/>
      <c r="U553" s="29"/>
      <c r="V553" s="29"/>
      <c r="W553" s="29"/>
      <c r="X553" s="29"/>
      <c r="Y553" s="29"/>
      <c r="Z553" s="29"/>
      <c r="AA553" s="29"/>
      <c r="AB553" s="29"/>
      <c r="AC553" s="29"/>
      <c r="AD553" s="29"/>
      <c r="AE553" s="29"/>
      <c r="AF553" s="29"/>
      <c r="AG553" s="29"/>
      <c r="AH553" s="29"/>
      <c r="AI553" s="29"/>
      <c r="AJ553" s="29"/>
      <c r="AK553" s="29"/>
    </row>
    <row r="554" spans="1:37" s="30" customFormat="1" ht="69" customHeight="1" x14ac:dyDescent="0.25">
      <c r="A554" s="28" t="s">
        <v>2422</v>
      </c>
      <c r="B554" s="28" t="s">
        <v>2423</v>
      </c>
      <c r="C554" s="27" t="s">
        <v>791</v>
      </c>
      <c r="D554" s="50" t="s">
        <v>2413</v>
      </c>
      <c r="E554" s="50" t="s">
        <v>2414</v>
      </c>
      <c r="F554" s="50" t="s">
        <v>91</v>
      </c>
      <c r="G554" s="50" t="s">
        <v>2415</v>
      </c>
      <c r="H554" s="50" t="s">
        <v>2416</v>
      </c>
      <c r="I554" s="50" t="s">
        <v>2417</v>
      </c>
      <c r="J554" s="50" t="s">
        <v>2418</v>
      </c>
      <c r="K554" s="55" t="s">
        <v>2419</v>
      </c>
      <c r="L554" s="50" t="s">
        <v>2420</v>
      </c>
      <c r="M554" s="67">
        <v>60000</v>
      </c>
      <c r="N554" s="66">
        <v>14021.22</v>
      </c>
      <c r="O554" s="67">
        <v>80000</v>
      </c>
      <c r="P554" s="66">
        <f t="shared" si="8"/>
        <v>-20000</v>
      </c>
      <c r="Q554" s="71" t="s">
        <v>2421</v>
      </c>
      <c r="R554" s="29"/>
      <c r="S554" s="29"/>
      <c r="T554" s="29"/>
      <c r="U554" s="29"/>
      <c r="V554" s="29"/>
      <c r="W554" s="29"/>
      <c r="X554" s="29"/>
      <c r="Y554" s="29"/>
      <c r="Z554" s="29"/>
      <c r="AA554" s="29"/>
      <c r="AB554" s="29"/>
      <c r="AC554" s="29"/>
      <c r="AD554" s="29"/>
      <c r="AE554" s="29"/>
      <c r="AF554" s="29"/>
      <c r="AG554" s="29"/>
      <c r="AH554" s="29"/>
      <c r="AI554" s="29"/>
      <c r="AJ554" s="29"/>
      <c r="AK554" s="29"/>
    </row>
    <row r="555" spans="1:37" s="30" customFormat="1" ht="69" customHeight="1" x14ac:dyDescent="0.25">
      <c r="A555" s="28" t="s">
        <v>2403</v>
      </c>
      <c r="B555" s="28" t="s">
        <v>2404</v>
      </c>
      <c r="C555" s="27" t="s">
        <v>791</v>
      </c>
      <c r="D555" s="50" t="s">
        <v>2396</v>
      </c>
      <c r="E555" s="50" t="s">
        <v>2397</v>
      </c>
      <c r="F555" s="50" t="s">
        <v>91</v>
      </c>
      <c r="G555" s="50" t="s">
        <v>2398</v>
      </c>
      <c r="H555" s="50" t="s">
        <v>794</v>
      </c>
      <c r="I555" s="50" t="s">
        <v>2399</v>
      </c>
      <c r="J555" s="50">
        <v>10</v>
      </c>
      <c r="K555" s="55" t="s">
        <v>2400</v>
      </c>
      <c r="L555" s="50" t="s">
        <v>2401</v>
      </c>
      <c r="M555" s="67">
        <v>6000</v>
      </c>
      <c r="N555" s="66">
        <v>0</v>
      </c>
      <c r="O555" s="67">
        <v>15000</v>
      </c>
      <c r="P555" s="66">
        <f t="shared" si="8"/>
        <v>-9000</v>
      </c>
      <c r="Q555" s="71" t="s">
        <v>2402</v>
      </c>
      <c r="R555" s="29"/>
      <c r="S555" s="29"/>
      <c r="T555" s="29"/>
      <c r="U555" s="29"/>
      <c r="V555" s="29"/>
      <c r="W555" s="29"/>
      <c r="X555" s="29"/>
      <c r="Y555" s="29"/>
      <c r="Z555" s="29"/>
      <c r="AA555" s="29"/>
      <c r="AB555" s="29"/>
      <c r="AC555" s="29"/>
      <c r="AD555" s="29"/>
      <c r="AE555" s="29"/>
      <c r="AF555" s="29"/>
      <c r="AG555" s="29"/>
      <c r="AH555" s="29"/>
      <c r="AI555" s="29"/>
      <c r="AJ555" s="29"/>
      <c r="AK555" s="29"/>
    </row>
    <row r="556" spans="1:37" s="30" customFormat="1" ht="69" customHeight="1" x14ac:dyDescent="0.25">
      <c r="A556" s="28" t="s">
        <v>2394</v>
      </c>
      <c r="B556" s="28" t="s">
        <v>2395</v>
      </c>
      <c r="C556" s="27" t="s">
        <v>791</v>
      </c>
      <c r="D556" s="50" t="s">
        <v>2388</v>
      </c>
      <c r="E556" s="50" t="s">
        <v>2389</v>
      </c>
      <c r="F556" s="50" t="s">
        <v>91</v>
      </c>
      <c r="G556" s="50" t="s">
        <v>2390</v>
      </c>
      <c r="H556" s="50" t="s">
        <v>2391</v>
      </c>
      <c r="I556" s="50" t="s">
        <v>2392</v>
      </c>
      <c r="J556" s="50">
        <v>1</v>
      </c>
      <c r="K556" s="55">
        <v>0.6</v>
      </c>
      <c r="L556" s="50">
        <v>1</v>
      </c>
      <c r="M556" s="67">
        <v>50000</v>
      </c>
      <c r="N556" s="66">
        <v>16222.989999999998</v>
      </c>
      <c r="O556" s="67">
        <v>60000</v>
      </c>
      <c r="P556" s="66">
        <f t="shared" si="8"/>
        <v>-10000</v>
      </c>
      <c r="Q556" s="71" t="s">
        <v>2393</v>
      </c>
      <c r="R556" s="29"/>
      <c r="S556" s="29"/>
      <c r="T556" s="29"/>
      <c r="U556" s="29"/>
      <c r="V556" s="29"/>
      <c r="W556" s="29"/>
      <c r="X556" s="29"/>
      <c r="Y556" s="29"/>
      <c r="Z556" s="29"/>
      <c r="AA556" s="29"/>
      <c r="AB556" s="29"/>
      <c r="AC556" s="29"/>
      <c r="AD556" s="29"/>
      <c r="AE556" s="29"/>
      <c r="AF556" s="29"/>
      <c r="AG556" s="29"/>
      <c r="AH556" s="29"/>
      <c r="AI556" s="29"/>
      <c r="AJ556" s="29"/>
      <c r="AK556" s="29"/>
    </row>
    <row r="557" spans="1:37" s="30" customFormat="1" ht="69" customHeight="1" x14ac:dyDescent="0.25">
      <c r="A557" s="28" t="s">
        <v>2378</v>
      </c>
      <c r="B557" s="28" t="s">
        <v>2379</v>
      </c>
      <c r="C557" s="27" t="s">
        <v>791</v>
      </c>
      <c r="D557" s="50" t="s">
        <v>2372</v>
      </c>
      <c r="E557" s="50" t="s">
        <v>2373</v>
      </c>
      <c r="F557" s="50" t="s">
        <v>91</v>
      </c>
      <c r="G557" s="50" t="s">
        <v>2374</v>
      </c>
      <c r="H557" s="50" t="s">
        <v>2375</v>
      </c>
      <c r="I557" s="50" t="s">
        <v>2376</v>
      </c>
      <c r="J557" s="50">
        <v>0.6</v>
      </c>
      <c r="K557" s="55" t="s">
        <v>2377</v>
      </c>
      <c r="L557" s="50">
        <v>0.8</v>
      </c>
      <c r="M557" s="67">
        <v>40000</v>
      </c>
      <c r="N557" s="66">
        <v>21368.55</v>
      </c>
      <c r="O557" s="67">
        <v>40000</v>
      </c>
      <c r="P557" s="66">
        <f t="shared" si="8"/>
        <v>0</v>
      </c>
      <c r="Q557" s="71"/>
      <c r="R557" s="29"/>
      <c r="S557" s="29"/>
      <c r="T557" s="29"/>
      <c r="U557" s="29"/>
      <c r="V557" s="29"/>
      <c r="W557" s="29"/>
      <c r="X557" s="29"/>
      <c r="Y557" s="29"/>
      <c r="Z557" s="29"/>
      <c r="AA557" s="29"/>
      <c r="AB557" s="29"/>
      <c r="AC557" s="29"/>
      <c r="AD557" s="29"/>
      <c r="AE557" s="29"/>
      <c r="AF557" s="29"/>
      <c r="AG557" s="29"/>
      <c r="AH557" s="29"/>
      <c r="AI557" s="29"/>
      <c r="AJ557" s="29"/>
      <c r="AK557" s="29"/>
    </row>
    <row r="558" spans="1:37" s="30" customFormat="1" ht="69" customHeight="1" x14ac:dyDescent="0.25">
      <c r="A558" s="28" t="s">
        <v>2454</v>
      </c>
      <c r="B558" s="28" t="s">
        <v>2455</v>
      </c>
      <c r="C558" s="27" t="s">
        <v>2440</v>
      </c>
      <c r="D558" s="50" t="s">
        <v>2449</v>
      </c>
      <c r="E558" s="50" t="s">
        <v>2450</v>
      </c>
      <c r="F558" s="50"/>
      <c r="G558" s="50" t="s">
        <v>2451</v>
      </c>
      <c r="H558" s="50" t="s">
        <v>132</v>
      </c>
      <c r="I558" s="50"/>
      <c r="J558" s="50"/>
      <c r="K558" s="50"/>
      <c r="L558" s="50"/>
      <c r="M558" s="66">
        <v>11000</v>
      </c>
      <c r="N558" s="66">
        <v>9043.64</v>
      </c>
      <c r="O558" s="67">
        <v>21000</v>
      </c>
      <c r="P558" s="66">
        <f t="shared" si="8"/>
        <v>-10000</v>
      </c>
      <c r="Q558" s="71" t="s">
        <v>2453</v>
      </c>
      <c r="R558" s="29"/>
      <c r="S558" s="29"/>
      <c r="T558" s="29"/>
      <c r="U558" s="29"/>
      <c r="V558" s="29"/>
      <c r="W558" s="29"/>
      <c r="X558" s="29"/>
      <c r="Y558" s="29"/>
      <c r="Z558" s="29"/>
      <c r="AA558" s="29"/>
      <c r="AB558" s="29"/>
      <c r="AC558" s="29"/>
      <c r="AD558" s="29"/>
      <c r="AE558" s="29"/>
      <c r="AF558" s="29"/>
      <c r="AG558" s="29"/>
      <c r="AH558" s="29"/>
      <c r="AI558" s="29"/>
      <c r="AJ558" s="29"/>
      <c r="AK558" s="29"/>
    </row>
    <row r="559" spans="1:37" s="30" customFormat="1" ht="69" customHeight="1" x14ac:dyDescent="0.25">
      <c r="A559" s="28" t="s">
        <v>2459</v>
      </c>
      <c r="B559" s="28" t="s">
        <v>2460</v>
      </c>
      <c r="C559" s="27" t="s">
        <v>2440</v>
      </c>
      <c r="D559" s="50" t="s">
        <v>2456</v>
      </c>
      <c r="E559" s="50" t="s">
        <v>2457</v>
      </c>
      <c r="F559" s="50"/>
      <c r="G559" s="50" t="s">
        <v>2458</v>
      </c>
      <c r="H559" s="50" t="s">
        <v>132</v>
      </c>
      <c r="I559" s="50"/>
      <c r="J559" s="50"/>
      <c r="K559" s="50"/>
      <c r="L559" s="50"/>
      <c r="M559" s="66">
        <v>3000</v>
      </c>
      <c r="N559" s="66">
        <v>2950</v>
      </c>
      <c r="O559" s="67">
        <v>3000</v>
      </c>
      <c r="P559" s="66">
        <f t="shared" si="8"/>
        <v>0</v>
      </c>
      <c r="Q559" s="71"/>
      <c r="R559" s="29"/>
      <c r="S559" s="29"/>
      <c r="T559" s="29"/>
      <c r="U559" s="29"/>
      <c r="V559" s="29"/>
      <c r="W559" s="29"/>
      <c r="X559" s="29"/>
      <c r="Y559" s="29"/>
      <c r="Z559" s="29"/>
      <c r="AA559" s="29"/>
      <c r="AB559" s="29"/>
      <c r="AC559" s="29"/>
      <c r="AD559" s="29"/>
      <c r="AE559" s="29"/>
      <c r="AF559" s="29"/>
      <c r="AG559" s="29"/>
      <c r="AH559" s="29"/>
      <c r="AI559" s="29"/>
      <c r="AJ559" s="29"/>
      <c r="AK559" s="29"/>
    </row>
    <row r="560" spans="1:37" s="30" customFormat="1" ht="69" customHeight="1" x14ac:dyDescent="0.25">
      <c r="A560" s="28" t="s">
        <v>2446</v>
      </c>
      <c r="B560" s="28" t="s">
        <v>2447</v>
      </c>
      <c r="C560" s="27" t="s">
        <v>2440</v>
      </c>
      <c r="D560" s="50" t="s">
        <v>2441</v>
      </c>
      <c r="E560" s="50" t="s">
        <v>2442</v>
      </c>
      <c r="F560" s="50"/>
      <c r="G560" s="50" t="s">
        <v>2443</v>
      </c>
      <c r="H560" s="50" t="s">
        <v>132</v>
      </c>
      <c r="I560" s="50"/>
      <c r="J560" s="50"/>
      <c r="K560" s="50"/>
      <c r="L560" s="50"/>
      <c r="M560" s="66">
        <v>69745.2</v>
      </c>
      <c r="N560" s="66">
        <v>72358.78</v>
      </c>
      <c r="O560" s="67">
        <v>72030.070000000007</v>
      </c>
      <c r="P560" s="66">
        <f t="shared" si="8"/>
        <v>-2284.8700000000099</v>
      </c>
      <c r="Q560" s="71" t="s">
        <v>2445</v>
      </c>
      <c r="R560" s="29"/>
      <c r="S560" s="29"/>
      <c r="T560" s="29"/>
      <c r="U560" s="29"/>
      <c r="V560" s="29"/>
      <c r="W560" s="29"/>
      <c r="X560" s="29"/>
      <c r="Y560" s="29"/>
      <c r="Z560" s="29"/>
      <c r="AA560" s="29"/>
      <c r="AB560" s="29"/>
      <c r="AC560" s="29"/>
      <c r="AD560" s="29"/>
      <c r="AE560" s="29"/>
      <c r="AF560" s="29"/>
      <c r="AG560" s="29"/>
      <c r="AH560" s="29"/>
      <c r="AI560" s="29"/>
      <c r="AJ560" s="29"/>
      <c r="AK560" s="29"/>
    </row>
    <row r="561" spans="1:37" s="30" customFormat="1" ht="69" customHeight="1" x14ac:dyDescent="0.25">
      <c r="A561" s="28" t="s">
        <v>2494</v>
      </c>
      <c r="B561" s="28" t="s">
        <v>2495</v>
      </c>
      <c r="C561" s="27" t="s">
        <v>2440</v>
      </c>
      <c r="D561" s="50" t="s">
        <v>2490</v>
      </c>
      <c r="E561" s="50" t="s">
        <v>2491</v>
      </c>
      <c r="F561" s="50"/>
      <c r="G561" s="50" t="s">
        <v>2492</v>
      </c>
      <c r="H561" s="50" t="s">
        <v>132</v>
      </c>
      <c r="I561" s="50"/>
      <c r="J561" s="50"/>
      <c r="K561" s="50"/>
      <c r="L561" s="50"/>
      <c r="M561" s="66">
        <v>14000</v>
      </c>
      <c r="N561" s="66">
        <v>12511.4</v>
      </c>
      <c r="O561" s="67">
        <v>12511.4</v>
      </c>
      <c r="P561" s="66">
        <f t="shared" si="8"/>
        <v>1488.6000000000004</v>
      </c>
      <c r="Q561" s="71" t="s">
        <v>2493</v>
      </c>
      <c r="R561" s="29"/>
      <c r="S561" s="29"/>
      <c r="T561" s="29"/>
      <c r="U561" s="29"/>
      <c r="V561" s="29"/>
      <c r="W561" s="29"/>
      <c r="X561" s="29"/>
      <c r="Y561" s="29"/>
      <c r="Z561" s="29"/>
      <c r="AA561" s="29"/>
      <c r="AB561" s="29"/>
      <c r="AC561" s="29"/>
      <c r="AD561" s="29"/>
      <c r="AE561" s="29"/>
      <c r="AF561" s="29"/>
      <c r="AG561" s="29"/>
      <c r="AH561" s="29"/>
      <c r="AI561" s="29"/>
      <c r="AJ561" s="29"/>
      <c r="AK561" s="29"/>
    </row>
    <row r="562" spans="1:37" s="30" customFormat="1" ht="69" customHeight="1" x14ac:dyDescent="0.25">
      <c r="A562" s="28" t="s">
        <v>2483</v>
      </c>
      <c r="B562" s="28" t="s">
        <v>2484</v>
      </c>
      <c r="C562" s="27" t="s">
        <v>2440</v>
      </c>
      <c r="D562" s="50" t="s">
        <v>2479</v>
      </c>
      <c r="E562" s="50" t="s">
        <v>2480</v>
      </c>
      <c r="F562" s="50"/>
      <c r="G562" s="50" t="s">
        <v>2481</v>
      </c>
      <c r="H562" s="50" t="s">
        <v>132</v>
      </c>
      <c r="I562" s="50"/>
      <c r="J562" s="50"/>
      <c r="K562" s="50"/>
      <c r="L562" s="50"/>
      <c r="M562" s="66">
        <v>67220.039999999994</v>
      </c>
      <c r="N562" s="66">
        <v>66977.039999999994</v>
      </c>
      <c r="O562" s="67">
        <v>68220</v>
      </c>
      <c r="P562" s="66">
        <f t="shared" si="8"/>
        <v>-999.9600000000064</v>
      </c>
      <c r="Q562" s="71" t="s">
        <v>2482</v>
      </c>
      <c r="R562" s="29"/>
      <c r="S562" s="29"/>
      <c r="T562" s="29"/>
      <c r="U562" s="29"/>
      <c r="V562" s="29"/>
      <c r="W562" s="29"/>
      <c r="X562" s="29"/>
      <c r="Y562" s="29"/>
      <c r="Z562" s="29"/>
      <c r="AA562" s="29"/>
      <c r="AB562" s="29"/>
      <c r="AC562" s="29"/>
      <c r="AD562" s="29"/>
      <c r="AE562" s="29"/>
      <c r="AF562" s="29"/>
      <c r="AG562" s="29"/>
      <c r="AH562" s="29"/>
      <c r="AI562" s="29"/>
      <c r="AJ562" s="29"/>
      <c r="AK562" s="29"/>
    </row>
    <row r="563" spans="1:37" s="30" customFormat="1" ht="69" customHeight="1" x14ac:dyDescent="0.25">
      <c r="A563" s="28" t="s">
        <v>2465</v>
      </c>
      <c r="B563" s="28" t="s">
        <v>2466</v>
      </c>
      <c r="C563" s="27" t="s">
        <v>2440</v>
      </c>
      <c r="D563" s="50" t="s">
        <v>2461</v>
      </c>
      <c r="E563" s="50" t="s">
        <v>2462</v>
      </c>
      <c r="F563" s="50"/>
      <c r="G563" s="50" t="s">
        <v>2463</v>
      </c>
      <c r="H563" s="50" t="s">
        <v>132</v>
      </c>
      <c r="I563" s="50"/>
      <c r="J563" s="50"/>
      <c r="K563" s="50"/>
      <c r="L563" s="50"/>
      <c r="M563" s="66">
        <v>200256.58</v>
      </c>
      <c r="N563" s="66">
        <v>200079.56</v>
      </c>
      <c r="O563" s="67">
        <v>221884.94</v>
      </c>
      <c r="P563" s="66">
        <f t="shared" si="8"/>
        <v>-21628.360000000015</v>
      </c>
      <c r="Q563" s="71" t="s">
        <v>2464</v>
      </c>
      <c r="R563" s="29"/>
      <c r="S563" s="29"/>
      <c r="T563" s="29"/>
      <c r="U563" s="29"/>
      <c r="V563" s="29"/>
      <c r="W563" s="29"/>
      <c r="X563" s="29"/>
      <c r="Y563" s="29"/>
      <c r="Z563" s="29"/>
      <c r="AA563" s="29"/>
      <c r="AB563" s="29"/>
      <c r="AC563" s="29"/>
      <c r="AD563" s="29"/>
      <c r="AE563" s="29"/>
      <c r="AF563" s="29"/>
      <c r="AG563" s="29"/>
      <c r="AH563" s="29"/>
      <c r="AI563" s="29"/>
      <c r="AJ563" s="29"/>
      <c r="AK563" s="29"/>
    </row>
    <row r="564" spans="1:37" s="30" customFormat="1" ht="69" customHeight="1" x14ac:dyDescent="0.25">
      <c r="A564" s="28" t="s">
        <v>2477</v>
      </c>
      <c r="B564" s="28" t="s">
        <v>2478</v>
      </c>
      <c r="C564" s="27" t="s">
        <v>2440</v>
      </c>
      <c r="D564" s="50" t="s">
        <v>2473</v>
      </c>
      <c r="E564" s="50" t="s">
        <v>2474</v>
      </c>
      <c r="F564" s="50"/>
      <c r="G564" s="50" t="s">
        <v>2475</v>
      </c>
      <c r="H564" s="50" t="s">
        <v>132</v>
      </c>
      <c r="I564" s="50"/>
      <c r="J564" s="50"/>
      <c r="K564" s="50"/>
      <c r="L564" s="50"/>
      <c r="M564" s="66">
        <v>57633.87</v>
      </c>
      <c r="N564" s="66">
        <v>51290.01</v>
      </c>
      <c r="O564" s="67">
        <v>58854.7</v>
      </c>
      <c r="P564" s="66">
        <f t="shared" si="8"/>
        <v>-1220.8299999999945</v>
      </c>
      <c r="Q564" s="71" t="s">
        <v>2476</v>
      </c>
      <c r="R564" s="29"/>
      <c r="S564" s="29"/>
      <c r="T564" s="29"/>
      <c r="U564" s="29"/>
      <c r="V564" s="29"/>
      <c r="W564" s="29"/>
      <c r="X564" s="29"/>
      <c r="Y564" s="29"/>
      <c r="Z564" s="29"/>
      <c r="AA564" s="29"/>
      <c r="AB564" s="29"/>
      <c r="AC564" s="29"/>
      <c r="AD564" s="29"/>
      <c r="AE564" s="29"/>
      <c r="AF564" s="29"/>
      <c r="AG564" s="29"/>
      <c r="AH564" s="29"/>
      <c r="AI564" s="29"/>
      <c r="AJ564" s="29"/>
      <c r="AK564" s="29"/>
    </row>
    <row r="565" spans="1:37" s="30" customFormat="1" ht="69" customHeight="1" x14ac:dyDescent="0.25">
      <c r="A565" s="28" t="s">
        <v>2471</v>
      </c>
      <c r="B565" s="28" t="s">
        <v>2472</v>
      </c>
      <c r="C565" s="27" t="s">
        <v>2440</v>
      </c>
      <c r="D565" s="50" t="s">
        <v>2467</v>
      </c>
      <c r="E565" s="50" t="s">
        <v>2468</v>
      </c>
      <c r="F565" s="50"/>
      <c r="G565" s="50" t="s">
        <v>2469</v>
      </c>
      <c r="H565" s="50" t="s">
        <v>132</v>
      </c>
      <c r="I565" s="50"/>
      <c r="J565" s="50"/>
      <c r="K565" s="50"/>
      <c r="L565" s="50"/>
      <c r="M565" s="66">
        <v>231331.89</v>
      </c>
      <c r="N565" s="66">
        <v>225843.7</v>
      </c>
      <c r="O565" s="67">
        <v>228735.25</v>
      </c>
      <c r="P565" s="66">
        <f t="shared" si="8"/>
        <v>2596.640000000014</v>
      </c>
      <c r="Q565" s="71" t="s">
        <v>2470</v>
      </c>
      <c r="R565" s="29"/>
      <c r="S565" s="29"/>
      <c r="T565" s="29"/>
      <c r="U565" s="29"/>
      <c r="V565" s="29"/>
      <c r="W565" s="29"/>
      <c r="X565" s="29"/>
      <c r="Y565" s="29"/>
      <c r="Z565" s="29"/>
      <c r="AA565" s="29"/>
      <c r="AB565" s="29"/>
      <c r="AC565" s="29"/>
      <c r="AD565" s="29"/>
      <c r="AE565" s="29"/>
      <c r="AF565" s="29"/>
      <c r="AG565" s="29"/>
      <c r="AH565" s="29"/>
      <c r="AI565" s="29"/>
      <c r="AJ565" s="29"/>
      <c r="AK565" s="29"/>
    </row>
    <row r="566" spans="1:37" s="30" customFormat="1" ht="69" customHeight="1" x14ac:dyDescent="0.25">
      <c r="A566" s="28" t="s">
        <v>2521</v>
      </c>
      <c r="B566" s="28" t="s">
        <v>2522</v>
      </c>
      <c r="C566" s="27" t="s">
        <v>2496</v>
      </c>
      <c r="D566" s="50" t="s">
        <v>2517</v>
      </c>
      <c r="E566" s="50" t="s">
        <v>2518</v>
      </c>
      <c r="F566" s="50" t="s">
        <v>91</v>
      </c>
      <c r="G566" s="50" t="s">
        <v>2519</v>
      </c>
      <c r="H566" s="50" t="s">
        <v>132</v>
      </c>
      <c r="I566" s="50"/>
      <c r="J566" s="50"/>
      <c r="K566" s="50"/>
      <c r="L566" s="50"/>
      <c r="M566" s="68">
        <v>91412.11</v>
      </c>
      <c r="N566" s="66">
        <v>80777.83</v>
      </c>
      <c r="O566" s="67">
        <v>80777.83</v>
      </c>
      <c r="P566" s="66">
        <f t="shared" si="8"/>
        <v>10634.279999999999</v>
      </c>
      <c r="Q566" s="71" t="s">
        <v>2520</v>
      </c>
      <c r="R566" s="29"/>
      <c r="S566" s="29"/>
      <c r="T566" s="29"/>
      <c r="U566" s="29"/>
      <c r="V566" s="29"/>
      <c r="W566" s="29"/>
      <c r="X566" s="29"/>
      <c r="Y566" s="29"/>
      <c r="Z566" s="29"/>
      <c r="AA566" s="29"/>
      <c r="AB566" s="29"/>
      <c r="AC566" s="29"/>
      <c r="AD566" s="29"/>
      <c r="AE566" s="29"/>
      <c r="AF566" s="29"/>
      <c r="AG566" s="29"/>
      <c r="AH566" s="29"/>
      <c r="AI566" s="29"/>
      <c r="AJ566" s="29"/>
      <c r="AK566" s="29"/>
    </row>
    <row r="567" spans="1:37" s="30" customFormat="1" ht="69" customHeight="1" x14ac:dyDescent="0.25">
      <c r="A567" s="28" t="s">
        <v>2505</v>
      </c>
      <c r="B567" s="28" t="s">
        <v>2506</v>
      </c>
      <c r="C567" s="27" t="s">
        <v>2496</v>
      </c>
      <c r="D567" s="50" t="s">
        <v>2449</v>
      </c>
      <c r="E567" s="50" t="s">
        <v>2502</v>
      </c>
      <c r="F567" s="50" t="s">
        <v>91</v>
      </c>
      <c r="G567" s="50" t="s">
        <v>2503</v>
      </c>
      <c r="H567" s="50" t="s">
        <v>132</v>
      </c>
      <c r="I567" s="50"/>
      <c r="J567" s="50"/>
      <c r="K567" s="50"/>
      <c r="L567" s="50"/>
      <c r="M567" s="66">
        <v>210000</v>
      </c>
      <c r="N567" s="66">
        <v>99843.9</v>
      </c>
      <c r="O567" s="67">
        <v>270000</v>
      </c>
      <c r="P567" s="66">
        <f t="shared" si="8"/>
        <v>-60000</v>
      </c>
      <c r="Q567" s="71" t="s">
        <v>2504</v>
      </c>
      <c r="R567" s="29"/>
      <c r="S567" s="29"/>
      <c r="T567" s="29"/>
      <c r="U567" s="29"/>
      <c r="V567" s="29"/>
      <c r="W567" s="29"/>
      <c r="X567" s="29"/>
      <c r="Y567" s="29"/>
      <c r="Z567" s="29"/>
      <c r="AA567" s="29"/>
      <c r="AB567" s="29"/>
      <c r="AC567" s="29"/>
      <c r="AD567" s="29"/>
      <c r="AE567" s="29"/>
      <c r="AF567" s="29"/>
      <c r="AG567" s="29"/>
      <c r="AH567" s="29"/>
      <c r="AI567" s="29"/>
      <c r="AJ567" s="29"/>
      <c r="AK567" s="29"/>
    </row>
    <row r="568" spans="1:37" s="30" customFormat="1" ht="69" customHeight="1" x14ac:dyDescent="0.25">
      <c r="A568" s="28" t="s">
        <v>2515</v>
      </c>
      <c r="B568" s="28" t="s">
        <v>2516</v>
      </c>
      <c r="C568" s="27" t="s">
        <v>2496</v>
      </c>
      <c r="D568" s="50" t="s">
        <v>2456</v>
      </c>
      <c r="E568" s="50" t="s">
        <v>2513</v>
      </c>
      <c r="F568" s="50" t="s">
        <v>91</v>
      </c>
      <c r="G568" s="50" t="s">
        <v>2514</v>
      </c>
      <c r="H568" s="50" t="s">
        <v>132</v>
      </c>
      <c r="I568" s="50"/>
      <c r="J568" s="50"/>
      <c r="K568" s="50"/>
      <c r="L568" s="50"/>
      <c r="M568" s="66">
        <v>5000</v>
      </c>
      <c r="N568" s="66">
        <v>4956</v>
      </c>
      <c r="O568" s="67">
        <v>5000</v>
      </c>
      <c r="P568" s="66">
        <f t="shared" si="8"/>
        <v>0</v>
      </c>
      <c r="Q568" s="71"/>
      <c r="R568" s="29"/>
      <c r="S568" s="29"/>
      <c r="T568" s="29"/>
      <c r="U568" s="29"/>
      <c r="V568" s="29"/>
      <c r="W568" s="29"/>
      <c r="X568" s="29"/>
      <c r="Y568" s="29"/>
      <c r="Z568" s="29"/>
      <c r="AA568" s="29"/>
      <c r="AB568" s="29"/>
      <c r="AC568" s="29"/>
      <c r="AD568" s="29"/>
      <c r="AE568" s="29"/>
      <c r="AF568" s="29"/>
      <c r="AG568" s="29"/>
      <c r="AH568" s="29"/>
      <c r="AI568" s="29"/>
      <c r="AJ568" s="29"/>
      <c r="AK568" s="29"/>
    </row>
    <row r="569" spans="1:37" s="30" customFormat="1" ht="69" customHeight="1" x14ac:dyDescent="0.25">
      <c r="A569" s="28" t="s">
        <v>2500</v>
      </c>
      <c r="B569" s="28" t="s">
        <v>2501</v>
      </c>
      <c r="C569" s="27" t="s">
        <v>2496</v>
      </c>
      <c r="D569" s="50" t="s">
        <v>2441</v>
      </c>
      <c r="E569" s="50" t="s">
        <v>2497</v>
      </c>
      <c r="F569" s="50" t="s">
        <v>91</v>
      </c>
      <c r="G569" s="50" t="s">
        <v>2498</v>
      </c>
      <c r="H569" s="50" t="s">
        <v>132</v>
      </c>
      <c r="I569" s="50"/>
      <c r="J569" s="50"/>
      <c r="K569" s="50"/>
      <c r="L569" s="50"/>
      <c r="M569" s="66">
        <v>1724897.87</v>
      </c>
      <c r="N569" s="66">
        <v>1499726.07</v>
      </c>
      <c r="O569" s="67">
        <v>1456410.11</v>
      </c>
      <c r="P569" s="66">
        <f t="shared" si="8"/>
        <v>268487.76</v>
      </c>
      <c r="Q569" s="71" t="s">
        <v>2499</v>
      </c>
      <c r="R569" s="29"/>
      <c r="S569" s="29"/>
      <c r="T569" s="29"/>
      <c r="U569" s="29"/>
      <c r="V569" s="29"/>
      <c r="W569" s="29"/>
      <c r="X569" s="29"/>
      <c r="Y569" s="29"/>
      <c r="Z569" s="29"/>
      <c r="AA569" s="29"/>
      <c r="AB569" s="29"/>
      <c r="AC569" s="29"/>
      <c r="AD569" s="29"/>
      <c r="AE569" s="29"/>
      <c r="AF569" s="29"/>
      <c r="AG569" s="29"/>
      <c r="AH569" s="29"/>
      <c r="AI569" s="29"/>
      <c r="AJ569" s="29"/>
      <c r="AK569" s="29"/>
    </row>
    <row r="570" spans="1:37" s="30" customFormat="1" ht="69" customHeight="1" x14ac:dyDescent="0.25">
      <c r="A570" s="28" t="s">
        <v>2511</v>
      </c>
      <c r="B570" s="28" t="s">
        <v>2512</v>
      </c>
      <c r="C570" s="27" t="s">
        <v>2496</v>
      </c>
      <c r="D570" s="50" t="s">
        <v>2507</v>
      </c>
      <c r="E570" s="50" t="s">
        <v>2508</v>
      </c>
      <c r="F570" s="50" t="s">
        <v>91</v>
      </c>
      <c r="G570" s="50" t="s">
        <v>2509</v>
      </c>
      <c r="H570" s="50" t="s">
        <v>132</v>
      </c>
      <c r="I570" s="50"/>
      <c r="J570" s="50"/>
      <c r="K570" s="50"/>
      <c r="L570" s="50"/>
      <c r="M570" s="66">
        <v>115000</v>
      </c>
      <c r="N570" s="66">
        <v>139733.60999999999</v>
      </c>
      <c r="O570" s="67">
        <v>75000</v>
      </c>
      <c r="P570" s="66">
        <f t="shared" si="8"/>
        <v>40000</v>
      </c>
      <c r="Q570" s="71" t="s">
        <v>2510</v>
      </c>
      <c r="R570" s="29"/>
      <c r="S570" s="29"/>
      <c r="T570" s="29"/>
      <c r="U570" s="29"/>
      <c r="V570" s="29"/>
      <c r="W570" s="29"/>
      <c r="X570" s="29"/>
      <c r="Y570" s="29"/>
      <c r="Z570" s="29"/>
      <c r="AA570" s="29"/>
      <c r="AB570" s="29"/>
      <c r="AC570" s="29"/>
      <c r="AD570" s="29"/>
      <c r="AE570" s="29"/>
      <c r="AF570" s="29"/>
      <c r="AG570" s="29"/>
      <c r="AH570" s="29"/>
      <c r="AI570" s="29"/>
      <c r="AJ570" s="29"/>
      <c r="AK570" s="29"/>
    </row>
    <row r="571" spans="1:37" s="30" customFormat="1" ht="69" customHeight="1" x14ac:dyDescent="0.25">
      <c r="A571" s="28" t="s">
        <v>2540</v>
      </c>
      <c r="B571" s="28" t="s">
        <v>2541</v>
      </c>
      <c r="C571" s="27" t="s">
        <v>2496</v>
      </c>
      <c r="D571" s="50" t="s">
        <v>2479</v>
      </c>
      <c r="E571" s="50" t="s">
        <v>2537</v>
      </c>
      <c r="F571" s="50" t="s">
        <v>91</v>
      </c>
      <c r="G571" s="50" t="s">
        <v>2538</v>
      </c>
      <c r="H571" s="50" t="s">
        <v>132</v>
      </c>
      <c r="I571" s="50"/>
      <c r="J571" s="50"/>
      <c r="K571" s="50"/>
      <c r="L571" s="50"/>
      <c r="M571" s="68">
        <v>805203.92</v>
      </c>
      <c r="N571" s="66">
        <v>806163.8</v>
      </c>
      <c r="O571" s="67">
        <v>815000</v>
      </c>
      <c r="P571" s="66">
        <f t="shared" si="8"/>
        <v>-9796.0799999999581</v>
      </c>
      <c r="Q571" s="71" t="s">
        <v>2539</v>
      </c>
      <c r="R571" s="29"/>
      <c r="S571" s="29"/>
      <c r="T571" s="29"/>
      <c r="U571" s="29"/>
      <c r="V571" s="29"/>
      <c r="W571" s="29"/>
      <c r="X571" s="29"/>
      <c r="Y571" s="29"/>
      <c r="Z571" s="29"/>
      <c r="AA571" s="29"/>
      <c r="AB571" s="29"/>
      <c r="AC571" s="29"/>
      <c r="AD571" s="29"/>
      <c r="AE571" s="29"/>
      <c r="AF571" s="29"/>
      <c r="AG571" s="29"/>
      <c r="AH571" s="29"/>
      <c r="AI571" s="29"/>
      <c r="AJ571" s="29"/>
      <c r="AK571" s="29"/>
    </row>
    <row r="572" spans="1:37" s="30" customFormat="1" ht="69" customHeight="1" x14ac:dyDescent="0.25">
      <c r="A572" s="28" t="s">
        <v>2526</v>
      </c>
      <c r="B572" s="28" t="s">
        <v>2527</v>
      </c>
      <c r="C572" s="27" t="s">
        <v>2496</v>
      </c>
      <c r="D572" s="50" t="s">
        <v>2461</v>
      </c>
      <c r="E572" s="50" t="s">
        <v>2523</v>
      </c>
      <c r="F572" s="50" t="s">
        <v>91</v>
      </c>
      <c r="G572" s="50" t="s">
        <v>2524</v>
      </c>
      <c r="H572" s="50" t="s">
        <v>132</v>
      </c>
      <c r="I572" s="50"/>
      <c r="J572" s="50"/>
      <c r="K572" s="50"/>
      <c r="L572" s="50"/>
      <c r="M572" s="68">
        <v>1727016.85</v>
      </c>
      <c r="N572" s="66">
        <v>1625676.48</v>
      </c>
      <c r="O572" s="67">
        <v>1784704.09</v>
      </c>
      <c r="P572" s="66">
        <f t="shared" si="8"/>
        <v>-57687.239999999991</v>
      </c>
      <c r="Q572" s="71" t="s">
        <v>2525</v>
      </c>
      <c r="R572" s="29"/>
      <c r="S572" s="29"/>
      <c r="T572" s="29"/>
      <c r="U572" s="29"/>
      <c r="V572" s="29"/>
      <c r="W572" s="29"/>
      <c r="X572" s="29"/>
      <c r="Y572" s="29"/>
      <c r="Z572" s="29"/>
      <c r="AA572" s="29"/>
      <c r="AB572" s="29"/>
      <c r="AC572" s="29"/>
      <c r="AD572" s="29"/>
      <c r="AE572" s="29"/>
      <c r="AF572" s="29"/>
      <c r="AG572" s="29"/>
      <c r="AH572" s="29"/>
      <c r="AI572" s="29"/>
      <c r="AJ572" s="29"/>
      <c r="AK572" s="29"/>
    </row>
    <row r="573" spans="1:37" s="30" customFormat="1" ht="69" customHeight="1" x14ac:dyDescent="0.25">
      <c r="A573" s="28" t="s">
        <v>2535</v>
      </c>
      <c r="B573" s="28" t="s">
        <v>2536</v>
      </c>
      <c r="C573" s="27" t="s">
        <v>2496</v>
      </c>
      <c r="D573" s="50" t="s">
        <v>2473</v>
      </c>
      <c r="E573" s="50" t="s">
        <v>2532</v>
      </c>
      <c r="F573" s="50" t="s">
        <v>91</v>
      </c>
      <c r="G573" s="50" t="s">
        <v>2533</v>
      </c>
      <c r="H573" s="50" t="s">
        <v>132</v>
      </c>
      <c r="I573" s="50"/>
      <c r="J573" s="50"/>
      <c r="K573" s="50"/>
      <c r="L573" s="50"/>
      <c r="M573" s="68">
        <v>1306367.54</v>
      </c>
      <c r="N573" s="66">
        <v>1145730.3899999999</v>
      </c>
      <c r="O573" s="67">
        <v>1374786.35</v>
      </c>
      <c r="P573" s="66">
        <f t="shared" si="8"/>
        <v>-68418.810000000056</v>
      </c>
      <c r="Q573" s="71" t="s">
        <v>2534</v>
      </c>
      <c r="R573" s="29"/>
      <c r="S573" s="29"/>
      <c r="T573" s="29"/>
      <c r="U573" s="29"/>
      <c r="V573" s="29"/>
      <c r="W573" s="29"/>
      <c r="X573" s="29"/>
      <c r="Y573" s="29"/>
      <c r="Z573" s="29"/>
      <c r="AA573" s="29"/>
      <c r="AB573" s="29"/>
      <c r="AC573" s="29"/>
      <c r="AD573" s="29"/>
      <c r="AE573" s="29"/>
      <c r="AF573" s="29"/>
      <c r="AG573" s="29"/>
      <c r="AH573" s="29"/>
      <c r="AI573" s="29"/>
      <c r="AJ573" s="29"/>
      <c r="AK573" s="29"/>
    </row>
    <row r="574" spans="1:37" s="30" customFormat="1" ht="69" customHeight="1" x14ac:dyDescent="0.25">
      <c r="A574" s="28" t="s">
        <v>2530</v>
      </c>
      <c r="B574" s="28" t="s">
        <v>2531</v>
      </c>
      <c r="C574" s="27" t="s">
        <v>2496</v>
      </c>
      <c r="D574" s="50" t="s">
        <v>2467</v>
      </c>
      <c r="E574" s="50" t="s">
        <v>2528</v>
      </c>
      <c r="F574" s="50" t="s">
        <v>91</v>
      </c>
      <c r="G574" s="50" t="s">
        <v>2529</v>
      </c>
      <c r="H574" s="50" t="s">
        <v>132</v>
      </c>
      <c r="I574" s="50"/>
      <c r="J574" s="50"/>
      <c r="K574" s="50"/>
      <c r="L574" s="50"/>
      <c r="M574" s="68">
        <v>867494.6</v>
      </c>
      <c r="N574" s="66">
        <v>846529.81</v>
      </c>
      <c r="O574" s="67">
        <v>857757.19</v>
      </c>
      <c r="P574" s="66">
        <f t="shared" si="8"/>
        <v>9737.4100000000326</v>
      </c>
      <c r="Q574" s="71" t="s">
        <v>2470</v>
      </c>
      <c r="R574" s="29"/>
      <c r="S574" s="29"/>
      <c r="T574" s="29"/>
      <c r="U574" s="29"/>
      <c r="V574" s="29"/>
      <c r="W574" s="29"/>
      <c r="X574" s="29"/>
      <c r="Y574" s="29"/>
      <c r="Z574" s="29"/>
      <c r="AA574" s="29"/>
      <c r="AB574" s="29"/>
      <c r="AC574" s="29"/>
      <c r="AD574" s="29"/>
      <c r="AE574" s="29"/>
      <c r="AF574" s="29"/>
      <c r="AG574" s="29"/>
      <c r="AH574" s="29"/>
      <c r="AI574" s="29"/>
      <c r="AJ574" s="29"/>
      <c r="AK574" s="29"/>
    </row>
    <row r="575" spans="1:37" s="30" customFormat="1" ht="69" customHeight="1" x14ac:dyDescent="0.25">
      <c r="A575" s="28" t="s">
        <v>3187</v>
      </c>
      <c r="B575" s="28" t="s">
        <v>3188</v>
      </c>
      <c r="C575" s="27" t="s">
        <v>2208</v>
      </c>
      <c r="D575" s="50" t="s">
        <v>2209</v>
      </c>
      <c r="E575" s="50" t="s">
        <v>2210</v>
      </c>
      <c r="F575" s="50" t="s">
        <v>91</v>
      </c>
      <c r="G575" s="50" t="s">
        <v>2211</v>
      </c>
      <c r="H575" s="50"/>
      <c r="I575" s="50">
        <v>500</v>
      </c>
      <c r="J575" s="50"/>
      <c r="K575" s="55"/>
      <c r="L575" s="50"/>
      <c r="M575" s="69">
        <v>210</v>
      </c>
      <c r="N575" s="68">
        <v>650</v>
      </c>
      <c r="O575" s="69">
        <v>300</v>
      </c>
      <c r="P575" s="66">
        <f t="shared" si="8"/>
        <v>-90</v>
      </c>
      <c r="Q575" s="71"/>
      <c r="R575" s="29"/>
      <c r="S575" s="29"/>
      <c r="T575" s="29"/>
      <c r="U575" s="29"/>
      <c r="V575" s="29"/>
      <c r="W575" s="29"/>
      <c r="X575" s="29"/>
      <c r="Y575" s="29"/>
      <c r="Z575" s="29"/>
      <c r="AA575" s="29"/>
      <c r="AB575" s="29"/>
      <c r="AC575" s="29"/>
      <c r="AD575" s="29"/>
      <c r="AE575" s="29"/>
      <c r="AF575" s="29"/>
      <c r="AG575" s="29"/>
      <c r="AH575" s="29"/>
      <c r="AI575" s="29"/>
      <c r="AJ575" s="29"/>
      <c r="AK575" s="29"/>
    </row>
    <row r="576" spans="1:37" s="30" customFormat="1" ht="69" customHeight="1" x14ac:dyDescent="0.25">
      <c r="A576" s="28" t="s">
        <v>3187</v>
      </c>
      <c r="B576" s="28" t="s">
        <v>3188</v>
      </c>
      <c r="C576" s="27" t="s">
        <v>2208</v>
      </c>
      <c r="D576" s="50" t="s">
        <v>2209</v>
      </c>
      <c r="E576" s="50" t="s">
        <v>2212</v>
      </c>
      <c r="F576" s="50" t="s">
        <v>91</v>
      </c>
      <c r="G576" s="50" t="s">
        <v>2211</v>
      </c>
      <c r="H576" s="50"/>
      <c r="I576" s="50">
        <v>2500</v>
      </c>
      <c r="J576" s="50"/>
      <c r="K576" s="55"/>
      <c r="L576" s="50"/>
      <c r="M576" s="69">
        <v>500</v>
      </c>
      <c r="N576" s="68">
        <v>100</v>
      </c>
      <c r="O576" s="69">
        <v>100</v>
      </c>
      <c r="P576" s="66">
        <f t="shared" si="8"/>
        <v>400</v>
      </c>
      <c r="Q576" s="71"/>
      <c r="R576" s="29"/>
      <c r="S576" s="29"/>
      <c r="T576" s="29"/>
      <c r="U576" s="29"/>
      <c r="V576" s="29"/>
      <c r="W576" s="29"/>
      <c r="X576" s="29"/>
      <c r="Y576" s="29"/>
      <c r="Z576" s="29"/>
      <c r="AA576" s="29"/>
      <c r="AB576" s="29"/>
      <c r="AC576" s="29"/>
      <c r="AD576" s="29"/>
      <c r="AE576" s="29"/>
      <c r="AF576" s="29"/>
      <c r="AG576" s="29"/>
      <c r="AH576" s="29"/>
      <c r="AI576" s="29"/>
      <c r="AJ576" s="29"/>
      <c r="AK576" s="29"/>
    </row>
    <row r="577" spans="1:37" s="30" customFormat="1" ht="69" customHeight="1" x14ac:dyDescent="0.25">
      <c r="A577" s="28" t="s">
        <v>3187</v>
      </c>
      <c r="B577" s="28" t="s">
        <v>3188</v>
      </c>
      <c r="C577" s="27" t="s">
        <v>2208</v>
      </c>
      <c r="D577" s="50" t="s">
        <v>2209</v>
      </c>
      <c r="E577" s="50" t="s">
        <v>2213</v>
      </c>
      <c r="F577" s="50" t="s">
        <v>91</v>
      </c>
      <c r="G577" s="50" t="s">
        <v>2211</v>
      </c>
      <c r="H577" s="50"/>
      <c r="I577" s="50">
        <v>2500</v>
      </c>
      <c r="J577" s="50"/>
      <c r="K577" s="55"/>
      <c r="L577" s="50"/>
      <c r="M577" s="69">
        <v>1800</v>
      </c>
      <c r="N577" s="68">
        <v>1200</v>
      </c>
      <c r="O577" s="69">
        <v>500</v>
      </c>
      <c r="P577" s="66">
        <f t="shared" si="8"/>
        <v>1300</v>
      </c>
      <c r="Q577" s="71"/>
      <c r="R577" s="29"/>
      <c r="S577" s="29"/>
      <c r="T577" s="29"/>
      <c r="U577" s="29"/>
      <c r="V577" s="29"/>
      <c r="W577" s="29"/>
      <c r="X577" s="29"/>
      <c r="Y577" s="29"/>
      <c r="Z577" s="29"/>
      <c r="AA577" s="29"/>
      <c r="AB577" s="29"/>
      <c r="AC577" s="29"/>
      <c r="AD577" s="29"/>
      <c r="AE577" s="29"/>
      <c r="AF577" s="29"/>
      <c r="AG577" s="29"/>
      <c r="AH577" s="29"/>
      <c r="AI577" s="29"/>
      <c r="AJ577" s="29"/>
      <c r="AK577" s="29"/>
    </row>
    <row r="578" spans="1:37" s="30" customFormat="1" ht="69" customHeight="1" x14ac:dyDescent="0.25">
      <c r="A578" s="28" t="s">
        <v>3187</v>
      </c>
      <c r="B578" s="28" t="s">
        <v>3188</v>
      </c>
      <c r="C578" s="27" t="s">
        <v>2208</v>
      </c>
      <c r="D578" s="50" t="s">
        <v>2209</v>
      </c>
      <c r="E578" s="50" t="s">
        <v>2214</v>
      </c>
      <c r="F578" s="50" t="s">
        <v>91</v>
      </c>
      <c r="G578" s="50" t="s">
        <v>2211</v>
      </c>
      <c r="H578" s="50"/>
      <c r="I578" s="50">
        <v>2000</v>
      </c>
      <c r="J578" s="50"/>
      <c r="K578" s="55"/>
      <c r="L578" s="50"/>
      <c r="M578" s="69">
        <v>2400</v>
      </c>
      <c r="N578" s="68">
        <v>2600</v>
      </c>
      <c r="O578" s="69">
        <v>2400</v>
      </c>
      <c r="P578" s="66">
        <f t="shared" si="8"/>
        <v>0</v>
      </c>
      <c r="Q578" s="71"/>
      <c r="R578" s="29"/>
      <c r="S578" s="29"/>
      <c r="T578" s="29"/>
      <c r="U578" s="29"/>
      <c r="V578" s="29"/>
      <c r="W578" s="29"/>
      <c r="X578" s="29"/>
      <c r="Y578" s="29"/>
      <c r="Z578" s="29"/>
      <c r="AA578" s="29"/>
      <c r="AB578" s="29"/>
      <c r="AC578" s="29"/>
      <c r="AD578" s="29"/>
      <c r="AE578" s="29"/>
      <c r="AF578" s="29"/>
      <c r="AG578" s="29"/>
      <c r="AH578" s="29"/>
      <c r="AI578" s="29"/>
      <c r="AJ578" s="29"/>
      <c r="AK578" s="29"/>
    </row>
    <row r="579" spans="1:37" s="30" customFormat="1" ht="69" customHeight="1" x14ac:dyDescent="0.25">
      <c r="A579" s="28" t="s">
        <v>3187</v>
      </c>
      <c r="B579" s="28" t="s">
        <v>3188</v>
      </c>
      <c r="C579" s="27" t="s">
        <v>2208</v>
      </c>
      <c r="D579" s="50" t="s">
        <v>2215</v>
      </c>
      <c r="E579" s="50" t="s">
        <v>2216</v>
      </c>
      <c r="F579" s="50" t="s">
        <v>91</v>
      </c>
      <c r="G579" s="50" t="s">
        <v>2217</v>
      </c>
      <c r="H579" s="50"/>
      <c r="I579" s="50">
        <v>1500</v>
      </c>
      <c r="J579" s="50"/>
      <c r="K579" s="55"/>
      <c r="L579" s="50"/>
      <c r="M579" s="69">
        <v>600</v>
      </c>
      <c r="N579" s="68">
        <v>200</v>
      </c>
      <c r="O579" s="69">
        <v>200</v>
      </c>
      <c r="P579" s="66">
        <f t="shared" ref="P579:P642" si="9">M579-O579</f>
        <v>400</v>
      </c>
      <c r="Q579" s="71"/>
      <c r="R579" s="29"/>
      <c r="S579" s="29"/>
      <c r="T579" s="29"/>
      <c r="U579" s="29"/>
      <c r="V579" s="29"/>
      <c r="W579" s="29"/>
      <c r="X579" s="29"/>
      <c r="Y579" s="29"/>
      <c r="Z579" s="29"/>
      <c r="AA579" s="29"/>
      <c r="AB579" s="29"/>
      <c r="AC579" s="29"/>
      <c r="AD579" s="29"/>
      <c r="AE579" s="29"/>
      <c r="AF579" s="29"/>
      <c r="AG579" s="29"/>
      <c r="AH579" s="29"/>
      <c r="AI579" s="29"/>
      <c r="AJ579" s="29"/>
      <c r="AK579" s="29"/>
    </row>
    <row r="580" spans="1:37" s="30" customFormat="1" ht="69" customHeight="1" x14ac:dyDescent="0.25">
      <c r="A580" s="28" t="s">
        <v>3187</v>
      </c>
      <c r="B580" s="28" t="s">
        <v>3188</v>
      </c>
      <c r="C580" s="27" t="s">
        <v>2208</v>
      </c>
      <c r="D580" s="50" t="s">
        <v>2218</v>
      </c>
      <c r="E580" s="50" t="s">
        <v>2219</v>
      </c>
      <c r="F580" s="50" t="s">
        <v>91</v>
      </c>
      <c r="G580" s="50" t="s">
        <v>2220</v>
      </c>
      <c r="H580" s="50"/>
      <c r="I580" s="50">
        <v>3000</v>
      </c>
      <c r="J580" s="50"/>
      <c r="K580" s="55"/>
      <c r="L580" s="50"/>
      <c r="M580" s="69">
        <v>1300</v>
      </c>
      <c r="N580" s="68">
        <v>0</v>
      </c>
      <c r="O580" s="69">
        <v>500</v>
      </c>
      <c r="P580" s="66">
        <f t="shared" si="9"/>
        <v>800</v>
      </c>
      <c r="Q580" s="71"/>
      <c r="R580" s="29"/>
      <c r="S580" s="29"/>
      <c r="T580" s="29"/>
      <c r="U580" s="29"/>
      <c r="V580" s="29"/>
      <c r="W580" s="29"/>
      <c r="X580" s="29"/>
      <c r="Y580" s="29"/>
      <c r="Z580" s="29"/>
      <c r="AA580" s="29"/>
      <c r="AB580" s="29"/>
      <c r="AC580" s="29"/>
      <c r="AD580" s="29"/>
      <c r="AE580" s="29"/>
      <c r="AF580" s="29"/>
      <c r="AG580" s="29"/>
      <c r="AH580" s="29"/>
      <c r="AI580" s="29"/>
      <c r="AJ580" s="29"/>
      <c r="AK580" s="29"/>
    </row>
    <row r="581" spans="1:37" s="30" customFormat="1" ht="69" customHeight="1" x14ac:dyDescent="0.25">
      <c r="A581" s="28" t="s">
        <v>2549</v>
      </c>
      <c r="B581" s="28" t="s">
        <v>2550</v>
      </c>
      <c r="C581" s="27" t="s">
        <v>2542</v>
      </c>
      <c r="D581" s="50" t="s">
        <v>2449</v>
      </c>
      <c r="E581" s="50" t="s">
        <v>2547</v>
      </c>
      <c r="F581" s="50" t="s">
        <v>91</v>
      </c>
      <c r="G581" s="50" t="s">
        <v>2548</v>
      </c>
      <c r="H581" s="50" t="s">
        <v>132</v>
      </c>
      <c r="I581" s="50"/>
      <c r="J581" s="50"/>
      <c r="K581" s="50"/>
      <c r="L581" s="50"/>
      <c r="M581" s="66">
        <v>80000</v>
      </c>
      <c r="N581" s="66">
        <v>39120.6</v>
      </c>
      <c r="O581" s="67">
        <v>105000</v>
      </c>
      <c r="P581" s="66">
        <f t="shared" si="9"/>
        <v>-25000</v>
      </c>
      <c r="Q581" s="71" t="s">
        <v>2453</v>
      </c>
      <c r="R581" s="29"/>
      <c r="S581" s="29"/>
      <c r="T581" s="29"/>
      <c r="U581" s="29"/>
      <c r="V581" s="29"/>
      <c r="W581" s="29"/>
      <c r="X581" s="29"/>
      <c r="Y581" s="29"/>
      <c r="Z581" s="29"/>
      <c r="AA581" s="29"/>
      <c r="AB581" s="29"/>
      <c r="AC581" s="29"/>
      <c r="AD581" s="29"/>
      <c r="AE581" s="29"/>
      <c r="AF581" s="29"/>
      <c r="AG581" s="29"/>
      <c r="AH581" s="29"/>
      <c r="AI581" s="29"/>
      <c r="AJ581" s="29"/>
      <c r="AK581" s="29"/>
    </row>
    <row r="582" spans="1:37" s="30" customFormat="1" ht="69" customHeight="1" x14ac:dyDescent="0.25">
      <c r="A582" s="28" t="s">
        <v>2559</v>
      </c>
      <c r="B582" s="28" t="s">
        <v>2560</v>
      </c>
      <c r="C582" s="27" t="s">
        <v>2542</v>
      </c>
      <c r="D582" s="50" t="s">
        <v>2456</v>
      </c>
      <c r="E582" s="50" t="s">
        <v>2557</v>
      </c>
      <c r="F582" s="50" t="s">
        <v>91</v>
      </c>
      <c r="G582" s="50" t="s">
        <v>2558</v>
      </c>
      <c r="H582" s="50" t="s">
        <v>132</v>
      </c>
      <c r="I582" s="50"/>
      <c r="J582" s="50"/>
      <c r="K582" s="50"/>
      <c r="L582" s="50"/>
      <c r="M582" s="66">
        <v>20000</v>
      </c>
      <c r="N582" s="66">
        <v>6038.57</v>
      </c>
      <c r="O582" s="67">
        <v>20000</v>
      </c>
      <c r="P582" s="66">
        <f t="shared" si="9"/>
        <v>0</v>
      </c>
      <c r="Q582" s="71"/>
      <c r="R582" s="29"/>
      <c r="S582" s="29"/>
      <c r="T582" s="29"/>
      <c r="U582" s="29"/>
      <c r="V582" s="29"/>
      <c r="W582" s="29"/>
      <c r="X582" s="29"/>
      <c r="Y582" s="29"/>
      <c r="Z582" s="29"/>
      <c r="AA582" s="29"/>
      <c r="AB582" s="29"/>
      <c r="AC582" s="29"/>
      <c r="AD582" s="29"/>
      <c r="AE582" s="29"/>
      <c r="AF582" s="29"/>
      <c r="AG582" s="29"/>
      <c r="AH582" s="29"/>
      <c r="AI582" s="29"/>
      <c r="AJ582" s="29"/>
      <c r="AK582" s="29"/>
    </row>
    <row r="583" spans="1:37" s="30" customFormat="1" ht="69" customHeight="1" x14ac:dyDescent="0.25">
      <c r="A583" s="28" t="s">
        <v>2545</v>
      </c>
      <c r="B583" s="28" t="s">
        <v>2546</v>
      </c>
      <c r="C583" s="27" t="s">
        <v>2542</v>
      </c>
      <c r="D583" s="50" t="s">
        <v>2441</v>
      </c>
      <c r="E583" s="50" t="s">
        <v>2543</v>
      </c>
      <c r="F583" s="50" t="s">
        <v>91</v>
      </c>
      <c r="G583" s="50" t="s">
        <v>2544</v>
      </c>
      <c r="H583" s="50" t="s">
        <v>132</v>
      </c>
      <c r="I583" s="50"/>
      <c r="J583" s="50"/>
      <c r="K583" s="50"/>
      <c r="L583" s="50"/>
      <c r="M583" s="66">
        <v>266068</v>
      </c>
      <c r="N583" s="66">
        <v>236367.64</v>
      </c>
      <c r="O583" s="67">
        <v>272800.71000000002</v>
      </c>
      <c r="P583" s="66">
        <f t="shared" si="9"/>
        <v>-6732.710000000021</v>
      </c>
      <c r="Q583" s="71" t="s">
        <v>2445</v>
      </c>
      <c r="R583" s="29"/>
      <c r="S583" s="29"/>
      <c r="T583" s="29"/>
      <c r="U583" s="29"/>
      <c r="V583" s="29"/>
      <c r="W583" s="29"/>
      <c r="X583" s="29"/>
      <c r="Y583" s="29"/>
      <c r="Z583" s="29"/>
      <c r="AA583" s="29"/>
      <c r="AB583" s="29"/>
      <c r="AC583" s="29"/>
      <c r="AD583" s="29"/>
      <c r="AE583" s="29"/>
      <c r="AF583" s="29"/>
      <c r="AG583" s="29"/>
      <c r="AH583" s="29"/>
      <c r="AI583" s="29"/>
      <c r="AJ583" s="29"/>
      <c r="AK583" s="29"/>
    </row>
    <row r="584" spans="1:37" s="30" customFormat="1" ht="69" customHeight="1" x14ac:dyDescent="0.25">
      <c r="A584" s="28" t="s">
        <v>2555</v>
      </c>
      <c r="B584" s="28" t="s">
        <v>2556</v>
      </c>
      <c r="C584" s="27" t="s">
        <v>2542</v>
      </c>
      <c r="D584" s="50" t="s">
        <v>2551</v>
      </c>
      <c r="E584" s="50" t="s">
        <v>2552</v>
      </c>
      <c r="F584" s="50" t="s">
        <v>91</v>
      </c>
      <c r="G584" s="50" t="s">
        <v>2553</v>
      </c>
      <c r="H584" s="50" t="s">
        <v>132</v>
      </c>
      <c r="I584" s="50"/>
      <c r="J584" s="50"/>
      <c r="K584" s="50"/>
      <c r="L584" s="50"/>
      <c r="M584" s="66">
        <v>7500</v>
      </c>
      <c r="N584" s="66">
        <v>0</v>
      </c>
      <c r="O584" s="67">
        <v>7500</v>
      </c>
      <c r="P584" s="66">
        <f t="shared" si="9"/>
        <v>0</v>
      </c>
      <c r="Q584" s="71" t="s">
        <v>2554</v>
      </c>
      <c r="R584" s="29"/>
      <c r="S584" s="29"/>
      <c r="T584" s="29"/>
      <c r="U584" s="29"/>
      <c r="V584" s="29"/>
      <c r="W584" s="29"/>
      <c r="X584" s="29"/>
      <c r="Y584" s="29"/>
      <c r="Z584" s="29"/>
      <c r="AA584" s="29"/>
      <c r="AB584" s="29"/>
      <c r="AC584" s="29"/>
      <c r="AD584" s="29"/>
      <c r="AE584" s="29"/>
      <c r="AF584" s="29"/>
      <c r="AG584" s="29"/>
      <c r="AH584" s="29"/>
      <c r="AI584" s="29"/>
      <c r="AJ584" s="29"/>
      <c r="AK584" s="29"/>
    </row>
    <row r="585" spans="1:37" s="30" customFormat="1" ht="69" customHeight="1" x14ac:dyDescent="0.25">
      <c r="A585" s="28" t="s">
        <v>2577</v>
      </c>
      <c r="B585" s="28" t="s">
        <v>2578</v>
      </c>
      <c r="C585" s="27" t="s">
        <v>2542</v>
      </c>
      <c r="D585" s="50" t="s">
        <v>2479</v>
      </c>
      <c r="E585" s="50" t="s">
        <v>2574</v>
      </c>
      <c r="F585" s="50" t="s">
        <v>91</v>
      </c>
      <c r="G585" s="50" t="s">
        <v>2575</v>
      </c>
      <c r="H585" s="50" t="s">
        <v>132</v>
      </c>
      <c r="I585" s="50"/>
      <c r="J585" s="50"/>
      <c r="K585" s="50"/>
      <c r="L585" s="50"/>
      <c r="M585" s="66">
        <v>192104.47</v>
      </c>
      <c r="N585" s="66">
        <v>192104.47</v>
      </c>
      <c r="O585" s="67">
        <v>206500</v>
      </c>
      <c r="P585" s="66">
        <f t="shared" si="9"/>
        <v>-14395.529999999999</v>
      </c>
      <c r="Q585" s="71" t="s">
        <v>2576</v>
      </c>
      <c r="R585" s="29"/>
      <c r="S585" s="29"/>
      <c r="T585" s="29"/>
      <c r="U585" s="29"/>
      <c r="V585" s="29"/>
      <c r="W585" s="29"/>
      <c r="X585" s="29"/>
      <c r="Y585" s="29"/>
      <c r="Z585" s="29"/>
      <c r="AA585" s="29"/>
      <c r="AB585" s="29"/>
      <c r="AC585" s="29"/>
      <c r="AD585" s="29"/>
      <c r="AE585" s="29"/>
      <c r="AF585" s="29"/>
      <c r="AG585" s="29"/>
      <c r="AH585" s="29"/>
      <c r="AI585" s="29"/>
      <c r="AJ585" s="29"/>
      <c r="AK585" s="29"/>
    </row>
    <row r="586" spans="1:37" s="30" customFormat="1" ht="69" customHeight="1" x14ac:dyDescent="0.25">
      <c r="A586" s="28" t="s">
        <v>2563</v>
      </c>
      <c r="B586" s="28" t="s">
        <v>2564</v>
      </c>
      <c r="C586" s="27" t="s">
        <v>2542</v>
      </c>
      <c r="D586" s="50" t="s">
        <v>2461</v>
      </c>
      <c r="E586" s="50" t="s">
        <v>2561</v>
      </c>
      <c r="F586" s="50" t="s">
        <v>91</v>
      </c>
      <c r="G586" s="50" t="s">
        <v>2562</v>
      </c>
      <c r="H586" s="50" t="s">
        <v>132</v>
      </c>
      <c r="I586" s="50"/>
      <c r="J586" s="50"/>
      <c r="K586" s="50"/>
      <c r="L586" s="50"/>
      <c r="M586" s="66">
        <v>416325.61</v>
      </c>
      <c r="N586" s="66">
        <v>398104.63</v>
      </c>
      <c r="O586" s="67">
        <v>398104.63</v>
      </c>
      <c r="P586" s="66">
        <f t="shared" si="9"/>
        <v>18220.979999999981</v>
      </c>
      <c r="Q586" s="71"/>
      <c r="R586" s="29"/>
      <c r="S586" s="29"/>
      <c r="T586" s="29"/>
      <c r="U586" s="29"/>
      <c r="V586" s="29"/>
      <c r="W586" s="29"/>
      <c r="X586" s="29"/>
      <c r="Y586" s="29"/>
      <c r="Z586" s="29"/>
      <c r="AA586" s="29"/>
      <c r="AB586" s="29"/>
      <c r="AC586" s="29"/>
      <c r="AD586" s="29"/>
      <c r="AE586" s="29"/>
      <c r="AF586" s="29"/>
      <c r="AG586" s="29"/>
      <c r="AH586" s="29"/>
      <c r="AI586" s="29"/>
      <c r="AJ586" s="29"/>
      <c r="AK586" s="29"/>
    </row>
    <row r="587" spans="1:37" s="30" customFormat="1" ht="69" customHeight="1" x14ac:dyDescent="0.25">
      <c r="A587" s="28" t="s">
        <v>2572</v>
      </c>
      <c r="B587" s="28" t="s">
        <v>2573</v>
      </c>
      <c r="C587" s="27" t="s">
        <v>2542</v>
      </c>
      <c r="D587" s="50" t="s">
        <v>2473</v>
      </c>
      <c r="E587" s="50" t="s">
        <v>2569</v>
      </c>
      <c r="F587" s="50" t="s">
        <v>91</v>
      </c>
      <c r="G587" s="50" t="s">
        <v>2570</v>
      </c>
      <c r="H587" s="50" t="s">
        <v>132</v>
      </c>
      <c r="I587" s="50"/>
      <c r="J587" s="50"/>
      <c r="K587" s="50"/>
      <c r="L587" s="50"/>
      <c r="M587" s="66">
        <v>192112.87</v>
      </c>
      <c r="N587" s="66">
        <v>165702.21</v>
      </c>
      <c r="O587" s="67">
        <v>196182.23</v>
      </c>
      <c r="P587" s="66">
        <f t="shared" si="9"/>
        <v>-4069.3600000000151</v>
      </c>
      <c r="Q587" s="71" t="s">
        <v>2571</v>
      </c>
      <c r="R587" s="29"/>
      <c r="S587" s="29"/>
      <c r="T587" s="29"/>
      <c r="U587" s="29"/>
      <c r="V587" s="29"/>
      <c r="W587" s="29"/>
      <c r="X587" s="29"/>
      <c r="Y587" s="29"/>
      <c r="Z587" s="29"/>
      <c r="AA587" s="29"/>
      <c r="AB587" s="29"/>
      <c r="AC587" s="29"/>
      <c r="AD587" s="29"/>
      <c r="AE587" s="29"/>
      <c r="AF587" s="29"/>
      <c r="AG587" s="29"/>
      <c r="AH587" s="29"/>
      <c r="AI587" s="29"/>
      <c r="AJ587" s="29"/>
      <c r="AK587" s="29"/>
    </row>
    <row r="588" spans="1:37" s="30" customFormat="1" ht="69" customHeight="1" x14ac:dyDescent="0.25">
      <c r="A588" s="28" t="s">
        <v>2567</v>
      </c>
      <c r="B588" s="28" t="s">
        <v>2568</v>
      </c>
      <c r="C588" s="27" t="s">
        <v>2542</v>
      </c>
      <c r="D588" s="50" t="s">
        <v>2467</v>
      </c>
      <c r="E588" s="50" t="s">
        <v>2565</v>
      </c>
      <c r="F588" s="50" t="s">
        <v>91</v>
      </c>
      <c r="G588" s="50" t="s">
        <v>2566</v>
      </c>
      <c r="H588" s="50" t="s">
        <v>132</v>
      </c>
      <c r="I588" s="50"/>
      <c r="J588" s="50"/>
      <c r="K588" s="50"/>
      <c r="L588" s="50"/>
      <c r="M588" s="66">
        <v>385553.16</v>
      </c>
      <c r="N588" s="66">
        <v>372759.9</v>
      </c>
      <c r="O588" s="67">
        <v>381225.42</v>
      </c>
      <c r="P588" s="66">
        <f t="shared" si="9"/>
        <v>4327.7399999999907</v>
      </c>
      <c r="Q588" s="71" t="s">
        <v>2470</v>
      </c>
      <c r="R588" s="29"/>
      <c r="S588" s="29"/>
      <c r="T588" s="29"/>
      <c r="U588" s="29"/>
      <c r="V588" s="29"/>
      <c r="W588" s="29"/>
      <c r="X588" s="29"/>
      <c r="Y588" s="29"/>
      <c r="Z588" s="29"/>
      <c r="AA588" s="29"/>
      <c r="AB588" s="29"/>
      <c r="AC588" s="29"/>
      <c r="AD588" s="29"/>
      <c r="AE588" s="29"/>
      <c r="AF588" s="29"/>
      <c r="AG588" s="29"/>
      <c r="AH588" s="29"/>
      <c r="AI588" s="29"/>
      <c r="AJ588" s="29"/>
      <c r="AK588" s="29"/>
    </row>
    <row r="589" spans="1:37" s="30" customFormat="1" ht="69" customHeight="1" x14ac:dyDescent="0.25">
      <c r="A589" s="28" t="s">
        <v>94</v>
      </c>
      <c r="B589" s="28" t="s">
        <v>95</v>
      </c>
      <c r="C589" s="27" t="s">
        <v>88</v>
      </c>
      <c r="D589" s="50" t="s">
        <v>89</v>
      </c>
      <c r="E589" s="50" t="s">
        <v>90</v>
      </c>
      <c r="F589" s="50" t="s">
        <v>91</v>
      </c>
      <c r="G589" s="50">
        <v>22000</v>
      </c>
      <c r="H589" s="50"/>
      <c r="I589" s="50" t="s">
        <v>93</v>
      </c>
      <c r="J589" s="50"/>
      <c r="K589" s="50"/>
      <c r="L589" s="50"/>
      <c r="M589" s="66">
        <v>1000</v>
      </c>
      <c r="N589" s="66">
        <v>986.47</v>
      </c>
      <c r="O589" s="67">
        <f>M589</f>
        <v>1000</v>
      </c>
      <c r="P589" s="66">
        <f t="shared" si="9"/>
        <v>0</v>
      </c>
      <c r="Q589" s="71"/>
      <c r="R589" s="29"/>
      <c r="S589" s="29"/>
      <c r="T589" s="29"/>
      <c r="U589" s="29"/>
      <c r="V589" s="29"/>
      <c r="W589" s="29"/>
      <c r="X589" s="29"/>
      <c r="Y589" s="29"/>
      <c r="Z589" s="29"/>
      <c r="AA589" s="29"/>
      <c r="AB589" s="29"/>
      <c r="AC589" s="29"/>
      <c r="AD589" s="29"/>
      <c r="AE589" s="29"/>
      <c r="AF589" s="29"/>
      <c r="AG589" s="29"/>
      <c r="AH589" s="29"/>
      <c r="AI589" s="29"/>
      <c r="AJ589" s="29"/>
      <c r="AK589" s="29"/>
    </row>
    <row r="590" spans="1:37" s="30" customFormat="1" ht="69" customHeight="1" x14ac:dyDescent="0.25">
      <c r="A590" s="28" t="s">
        <v>94</v>
      </c>
      <c r="B590" s="28" t="s">
        <v>95</v>
      </c>
      <c r="C590" s="27" t="s">
        <v>88</v>
      </c>
      <c r="D590" s="50" t="s">
        <v>96</v>
      </c>
      <c r="E590" s="50" t="s">
        <v>97</v>
      </c>
      <c r="F590" s="50" t="s">
        <v>91</v>
      </c>
      <c r="G590" s="50">
        <v>22002</v>
      </c>
      <c r="H590" s="50"/>
      <c r="I590" s="50" t="s">
        <v>99</v>
      </c>
      <c r="J590" s="50"/>
      <c r="K590" s="50"/>
      <c r="L590" s="50"/>
      <c r="M590" s="66">
        <f>2000-240</f>
        <v>1760</v>
      </c>
      <c r="N590" s="66">
        <v>0</v>
      </c>
      <c r="O590" s="67">
        <f>M590</f>
        <v>1760</v>
      </c>
      <c r="P590" s="66">
        <f t="shared" si="9"/>
        <v>0</v>
      </c>
      <c r="Q590" s="71"/>
      <c r="R590" s="29"/>
      <c r="S590" s="29"/>
      <c r="T590" s="29"/>
      <c r="U590" s="29"/>
      <c r="V590" s="29"/>
      <c r="W590" s="29"/>
      <c r="X590" s="29"/>
      <c r="Y590" s="29"/>
      <c r="Z590" s="29"/>
      <c r="AA590" s="29"/>
      <c r="AB590" s="29"/>
      <c r="AC590" s="29"/>
      <c r="AD590" s="29"/>
      <c r="AE590" s="29"/>
      <c r="AF590" s="29"/>
      <c r="AG590" s="29"/>
      <c r="AH590" s="29"/>
      <c r="AI590" s="29"/>
      <c r="AJ590" s="29"/>
      <c r="AK590" s="29"/>
    </row>
    <row r="591" spans="1:37" s="30" customFormat="1" ht="69" customHeight="1" x14ac:dyDescent="0.25">
      <c r="A591" s="28" t="s">
        <v>94</v>
      </c>
      <c r="B591" s="28" t="s">
        <v>95</v>
      </c>
      <c r="C591" s="27" t="s">
        <v>88</v>
      </c>
      <c r="D591" s="50" t="s">
        <v>100</v>
      </c>
      <c r="E591" s="50" t="s">
        <v>101</v>
      </c>
      <c r="F591" s="50" t="s">
        <v>91</v>
      </c>
      <c r="G591" s="50">
        <v>22609</v>
      </c>
      <c r="H591" s="50"/>
      <c r="I591" s="50" t="s">
        <v>102</v>
      </c>
      <c r="J591" s="50"/>
      <c r="K591" s="50"/>
      <c r="L591" s="50"/>
      <c r="M591" s="66">
        <v>1500</v>
      </c>
      <c r="N591" s="66">
        <v>789.16</v>
      </c>
      <c r="O591" s="67">
        <f>M591</f>
        <v>1500</v>
      </c>
      <c r="P591" s="66">
        <f t="shared" si="9"/>
        <v>0</v>
      </c>
      <c r="Q591" s="71"/>
      <c r="R591" s="29"/>
      <c r="S591" s="29"/>
      <c r="T591" s="29"/>
      <c r="U591" s="29"/>
      <c r="V591" s="29"/>
      <c r="W591" s="29"/>
      <c r="X591" s="29"/>
      <c r="Y591" s="29"/>
      <c r="Z591" s="29"/>
      <c r="AA591" s="29"/>
      <c r="AB591" s="29"/>
      <c r="AC591" s="29"/>
      <c r="AD591" s="29"/>
      <c r="AE591" s="29"/>
      <c r="AF591" s="29"/>
      <c r="AG591" s="29"/>
      <c r="AH591" s="29"/>
      <c r="AI591" s="29"/>
      <c r="AJ591" s="29"/>
      <c r="AK591" s="29"/>
    </row>
    <row r="592" spans="1:37" s="30" customFormat="1" ht="69" customHeight="1" x14ac:dyDescent="0.25">
      <c r="A592" s="28" t="s">
        <v>94</v>
      </c>
      <c r="B592" s="28" t="s">
        <v>95</v>
      </c>
      <c r="C592" s="27" t="s">
        <v>88</v>
      </c>
      <c r="D592" s="50" t="s">
        <v>103</v>
      </c>
      <c r="E592" s="50" t="s">
        <v>104</v>
      </c>
      <c r="F592" s="50" t="s">
        <v>91</v>
      </c>
      <c r="G592" s="50">
        <v>23102</v>
      </c>
      <c r="H592" s="50"/>
      <c r="I592" s="50" t="s">
        <v>105</v>
      </c>
      <c r="J592" s="50"/>
      <c r="K592" s="50"/>
      <c r="L592" s="50"/>
      <c r="M592" s="66">
        <v>500</v>
      </c>
      <c r="N592" s="66">
        <v>45.04</v>
      </c>
      <c r="O592" s="67">
        <f>M592</f>
        <v>500</v>
      </c>
      <c r="P592" s="66">
        <f t="shared" si="9"/>
        <v>0</v>
      </c>
      <c r="Q592" s="71"/>
      <c r="R592" s="29"/>
      <c r="S592" s="29"/>
      <c r="T592" s="29"/>
      <c r="U592" s="29"/>
      <c r="V592" s="29"/>
      <c r="W592" s="29"/>
      <c r="X592" s="29"/>
      <c r="Y592" s="29"/>
      <c r="Z592" s="29"/>
      <c r="AA592" s="29"/>
      <c r="AB592" s="29"/>
      <c r="AC592" s="29"/>
      <c r="AD592" s="29"/>
      <c r="AE592" s="29"/>
      <c r="AF592" s="29"/>
      <c r="AG592" s="29"/>
      <c r="AH592" s="29"/>
      <c r="AI592" s="29"/>
      <c r="AJ592" s="29"/>
      <c r="AK592" s="29"/>
    </row>
    <row r="593" spans="1:37" s="30" customFormat="1" ht="69" customHeight="1" x14ac:dyDescent="0.25">
      <c r="A593" s="28" t="s">
        <v>94</v>
      </c>
      <c r="B593" s="28" t="s">
        <v>95</v>
      </c>
      <c r="C593" s="27" t="s">
        <v>88</v>
      </c>
      <c r="D593" s="50" t="s">
        <v>103</v>
      </c>
      <c r="E593" s="50" t="s">
        <v>2629</v>
      </c>
      <c r="F593" s="50" t="s">
        <v>91</v>
      </c>
      <c r="G593" s="50" t="s">
        <v>2630</v>
      </c>
      <c r="H593" s="50"/>
      <c r="I593" s="50" t="s">
        <v>2631</v>
      </c>
      <c r="J593" s="50"/>
      <c r="K593" s="50"/>
      <c r="L593" s="50"/>
      <c r="M593" s="66">
        <f>2000-240</f>
        <v>1760</v>
      </c>
      <c r="N593" s="66">
        <v>104.15</v>
      </c>
      <c r="O593" s="67">
        <f>M593</f>
        <v>1760</v>
      </c>
      <c r="P593" s="66">
        <f t="shared" si="9"/>
        <v>0</v>
      </c>
      <c r="Q593" s="71"/>
      <c r="R593" s="29"/>
      <c r="S593" s="29"/>
      <c r="T593" s="29"/>
      <c r="U593" s="29"/>
      <c r="V593" s="29"/>
      <c r="W593" s="29"/>
      <c r="X593" s="29"/>
      <c r="Y593" s="29"/>
      <c r="Z593" s="29"/>
      <c r="AA593" s="29"/>
      <c r="AB593" s="29"/>
      <c r="AC593" s="29"/>
      <c r="AD593" s="29"/>
      <c r="AE593" s="29"/>
      <c r="AF593" s="29"/>
      <c r="AG593" s="29"/>
      <c r="AH593" s="29"/>
      <c r="AI593" s="29"/>
      <c r="AJ593" s="29"/>
      <c r="AK593" s="29"/>
    </row>
    <row r="594" spans="1:37" s="30" customFormat="1" ht="69" customHeight="1" x14ac:dyDescent="0.25">
      <c r="A594" s="28" t="s">
        <v>2583</v>
      </c>
      <c r="B594" s="28" t="s">
        <v>2584</v>
      </c>
      <c r="C594" s="27" t="s">
        <v>2579</v>
      </c>
      <c r="D594" s="50" t="s">
        <v>2580</v>
      </c>
      <c r="E594" s="50" t="s">
        <v>2581</v>
      </c>
      <c r="F594" s="50" t="s">
        <v>91</v>
      </c>
      <c r="G594" s="50" t="s">
        <v>2582</v>
      </c>
      <c r="H594" s="50" t="s">
        <v>132</v>
      </c>
      <c r="I594" s="50"/>
      <c r="J594" s="50"/>
      <c r="K594" s="50"/>
      <c r="L594" s="50"/>
      <c r="M594" s="66">
        <v>8000</v>
      </c>
      <c r="N594" s="66">
        <v>3017.05</v>
      </c>
      <c r="O594" s="67">
        <v>8000</v>
      </c>
      <c r="P594" s="66">
        <f t="shared" si="9"/>
        <v>0</v>
      </c>
      <c r="Q594" s="71"/>
      <c r="R594" s="29"/>
      <c r="S594" s="29"/>
      <c r="T594" s="29"/>
      <c r="U594" s="29"/>
      <c r="V594" s="29"/>
      <c r="W594" s="29"/>
      <c r="X594" s="29"/>
      <c r="Y594" s="29"/>
      <c r="Z594" s="29"/>
      <c r="AA594" s="29"/>
      <c r="AB594" s="29"/>
      <c r="AC594" s="29"/>
      <c r="AD594" s="29"/>
      <c r="AE594" s="29"/>
      <c r="AF594" s="29"/>
      <c r="AG594" s="29"/>
      <c r="AH594" s="29"/>
      <c r="AI594" s="29"/>
      <c r="AJ594" s="29"/>
      <c r="AK594" s="29"/>
    </row>
    <row r="595" spans="1:37" s="30" customFormat="1" ht="69" customHeight="1" x14ac:dyDescent="0.25">
      <c r="A595" s="28" t="s">
        <v>2594</v>
      </c>
      <c r="B595" s="28" t="s">
        <v>2595</v>
      </c>
      <c r="C595" s="27" t="s">
        <v>2579</v>
      </c>
      <c r="D595" s="50" t="s">
        <v>2590</v>
      </c>
      <c r="E595" s="50" t="s">
        <v>2591</v>
      </c>
      <c r="F595" s="50" t="s">
        <v>91</v>
      </c>
      <c r="G595" s="50" t="s">
        <v>2592</v>
      </c>
      <c r="H595" s="50" t="s">
        <v>132</v>
      </c>
      <c r="I595" s="50"/>
      <c r="J595" s="50"/>
      <c r="K595" s="50"/>
      <c r="L595" s="50"/>
      <c r="M595" s="66">
        <v>80000</v>
      </c>
      <c r="N595" s="66">
        <v>65541.25</v>
      </c>
      <c r="O595" s="67">
        <v>125000</v>
      </c>
      <c r="P595" s="66">
        <f t="shared" si="9"/>
        <v>-45000</v>
      </c>
      <c r="Q595" s="71" t="s">
        <v>2593</v>
      </c>
      <c r="R595" s="29"/>
      <c r="S595" s="29"/>
      <c r="T595" s="29"/>
      <c r="U595" s="29"/>
      <c r="V595" s="29"/>
      <c r="W595" s="29"/>
      <c r="X595" s="29"/>
      <c r="Y595" s="29"/>
      <c r="Z595" s="29"/>
      <c r="AA595" s="29"/>
      <c r="AB595" s="29"/>
      <c r="AC595" s="29"/>
      <c r="AD595" s="29"/>
      <c r="AE595" s="29"/>
      <c r="AF595" s="29"/>
      <c r="AG595" s="29"/>
      <c r="AH595" s="29"/>
      <c r="AI595" s="29"/>
      <c r="AJ595" s="29"/>
      <c r="AK595" s="29"/>
    </row>
    <row r="596" spans="1:37" s="30" customFormat="1" ht="69" customHeight="1" x14ac:dyDescent="0.25">
      <c r="A596" s="28" t="s">
        <v>2604</v>
      </c>
      <c r="B596" s="28" t="s">
        <v>2605</v>
      </c>
      <c r="C596" s="27" t="s">
        <v>2579</v>
      </c>
      <c r="D596" s="50" t="s">
        <v>2601</v>
      </c>
      <c r="E596" s="50" t="s">
        <v>2602</v>
      </c>
      <c r="F596" s="50" t="s">
        <v>91</v>
      </c>
      <c r="G596" s="50" t="s">
        <v>2603</v>
      </c>
      <c r="H596" s="50" t="s">
        <v>132</v>
      </c>
      <c r="I596" s="50"/>
      <c r="J596" s="50"/>
      <c r="K596" s="50"/>
      <c r="L596" s="50"/>
      <c r="M596" s="66">
        <v>3000</v>
      </c>
      <c r="N596" s="66">
        <v>3265.86</v>
      </c>
      <c r="O596" s="67">
        <v>3000</v>
      </c>
      <c r="P596" s="66">
        <f t="shared" si="9"/>
        <v>0</v>
      </c>
      <c r="Q596" s="71"/>
      <c r="R596" s="29"/>
      <c r="S596" s="29"/>
      <c r="T596" s="29"/>
      <c r="U596" s="29"/>
      <c r="V596" s="29"/>
      <c r="W596" s="29"/>
      <c r="X596" s="29"/>
      <c r="Y596" s="29"/>
      <c r="Z596" s="29"/>
      <c r="AA596" s="29"/>
      <c r="AB596" s="29"/>
      <c r="AC596" s="29"/>
      <c r="AD596" s="29"/>
      <c r="AE596" s="29"/>
      <c r="AF596" s="29"/>
      <c r="AG596" s="29"/>
      <c r="AH596" s="29"/>
      <c r="AI596" s="29"/>
      <c r="AJ596" s="29"/>
      <c r="AK596" s="29"/>
    </row>
    <row r="597" spans="1:37" s="30" customFormat="1" ht="69" customHeight="1" x14ac:dyDescent="0.25">
      <c r="A597" s="28" t="s">
        <v>2588</v>
      </c>
      <c r="B597" s="28" t="s">
        <v>2589</v>
      </c>
      <c r="C597" s="27" t="s">
        <v>2579</v>
      </c>
      <c r="D597" s="50" t="s">
        <v>2585</v>
      </c>
      <c r="E597" s="50" t="s">
        <v>2586</v>
      </c>
      <c r="F597" s="50" t="s">
        <v>91</v>
      </c>
      <c r="G597" s="50" t="s">
        <v>2587</v>
      </c>
      <c r="H597" s="50" t="s">
        <v>132</v>
      </c>
      <c r="I597" s="50"/>
      <c r="J597" s="50"/>
      <c r="K597" s="50"/>
      <c r="L597" s="50"/>
      <c r="M597" s="66">
        <v>1011338</v>
      </c>
      <c r="N597" s="66">
        <v>893614.21</v>
      </c>
      <c r="O597" s="67">
        <v>848180.99</v>
      </c>
      <c r="P597" s="66">
        <f t="shared" si="9"/>
        <v>163157.01</v>
      </c>
      <c r="Q597" s="71" t="s">
        <v>2445</v>
      </c>
      <c r="R597" s="29"/>
      <c r="S597" s="29"/>
      <c r="T597" s="29"/>
      <c r="U597" s="29"/>
      <c r="V597" s="29"/>
      <c r="W597" s="29"/>
      <c r="X597" s="29"/>
      <c r="Y597" s="29"/>
      <c r="Z597" s="29"/>
      <c r="AA597" s="29"/>
      <c r="AB597" s="29"/>
      <c r="AC597" s="29"/>
      <c r="AD597" s="29"/>
      <c r="AE597" s="29"/>
      <c r="AF597" s="29"/>
      <c r="AG597" s="29"/>
      <c r="AH597" s="29"/>
      <c r="AI597" s="29"/>
      <c r="AJ597" s="29"/>
      <c r="AK597" s="29"/>
    </row>
    <row r="598" spans="1:37" s="30" customFormat="1" ht="69" customHeight="1" x14ac:dyDescent="0.25">
      <c r="A598" s="28" t="s">
        <v>2599</v>
      </c>
      <c r="B598" s="28" t="s">
        <v>2600</v>
      </c>
      <c r="C598" s="27" t="s">
        <v>2579</v>
      </c>
      <c r="D598" s="50" t="s">
        <v>2596</v>
      </c>
      <c r="E598" s="50" t="s">
        <v>2597</v>
      </c>
      <c r="F598" s="50" t="s">
        <v>91</v>
      </c>
      <c r="G598" s="50" t="s">
        <v>2598</v>
      </c>
      <c r="H598" s="50" t="s">
        <v>132</v>
      </c>
      <c r="I598" s="50"/>
      <c r="J598" s="50"/>
      <c r="K598" s="50"/>
      <c r="L598" s="50"/>
      <c r="M598" s="66">
        <v>47000</v>
      </c>
      <c r="N598" s="66">
        <v>54117.52</v>
      </c>
      <c r="O598" s="67">
        <v>45000</v>
      </c>
      <c r="P598" s="66">
        <f t="shared" si="9"/>
        <v>2000</v>
      </c>
      <c r="Q598" s="71" t="s">
        <v>2510</v>
      </c>
      <c r="R598" s="29"/>
      <c r="S598" s="29"/>
      <c r="T598" s="29"/>
      <c r="U598" s="29"/>
      <c r="V598" s="29"/>
      <c r="W598" s="29"/>
      <c r="X598" s="29"/>
      <c r="Y598" s="29"/>
      <c r="Z598" s="29"/>
      <c r="AA598" s="29"/>
      <c r="AB598" s="29"/>
      <c r="AC598" s="29"/>
      <c r="AD598" s="29"/>
      <c r="AE598" s="29"/>
      <c r="AF598" s="29"/>
      <c r="AG598" s="29"/>
      <c r="AH598" s="29"/>
      <c r="AI598" s="29"/>
      <c r="AJ598" s="29"/>
      <c r="AK598" s="29"/>
    </row>
    <row r="599" spans="1:37" s="30" customFormat="1" ht="69" customHeight="1" x14ac:dyDescent="0.25">
      <c r="A599" s="28" t="s">
        <v>2627</v>
      </c>
      <c r="B599" s="28" t="s">
        <v>2628</v>
      </c>
      <c r="C599" s="27" t="s">
        <v>2579</v>
      </c>
      <c r="D599" s="50" t="s">
        <v>2623</v>
      </c>
      <c r="E599" s="50" t="s">
        <v>2624</v>
      </c>
      <c r="F599" s="50" t="s">
        <v>91</v>
      </c>
      <c r="G599" s="50" t="s">
        <v>2625</v>
      </c>
      <c r="H599" s="50" t="s">
        <v>132</v>
      </c>
      <c r="I599" s="50"/>
      <c r="J599" s="50"/>
      <c r="K599" s="50"/>
      <c r="L599" s="50"/>
      <c r="M599" s="66">
        <v>128340.95</v>
      </c>
      <c r="N599" s="66">
        <v>127894.34</v>
      </c>
      <c r="O599" s="67">
        <v>129700</v>
      </c>
      <c r="P599" s="66">
        <f t="shared" si="9"/>
        <v>-1359.0500000000029</v>
      </c>
      <c r="Q599" s="71" t="s">
        <v>2626</v>
      </c>
      <c r="R599" s="29"/>
      <c r="S599" s="29"/>
      <c r="T599" s="29"/>
      <c r="U599" s="29"/>
      <c r="V599" s="29"/>
      <c r="W599" s="29"/>
      <c r="X599" s="29"/>
      <c r="Y599" s="29"/>
      <c r="Z599" s="29"/>
      <c r="AA599" s="29"/>
      <c r="AB599" s="29"/>
      <c r="AC599" s="29"/>
      <c r="AD599" s="29"/>
      <c r="AE599" s="29"/>
      <c r="AF599" s="29"/>
      <c r="AG599" s="29"/>
      <c r="AH599" s="29"/>
      <c r="AI599" s="29"/>
      <c r="AJ599" s="29"/>
      <c r="AK599" s="29"/>
    </row>
    <row r="600" spans="1:37" s="30" customFormat="1" ht="69" customHeight="1" x14ac:dyDescent="0.25">
      <c r="A600" s="28" t="s">
        <v>2610</v>
      </c>
      <c r="B600" s="28" t="s">
        <v>2611</v>
      </c>
      <c r="C600" s="27" t="s">
        <v>2579</v>
      </c>
      <c r="D600" s="50" t="s">
        <v>2606</v>
      </c>
      <c r="E600" s="50" t="s">
        <v>2607</v>
      </c>
      <c r="F600" s="50" t="s">
        <v>91</v>
      </c>
      <c r="G600" s="50" t="s">
        <v>2608</v>
      </c>
      <c r="H600" s="50" t="s">
        <v>132</v>
      </c>
      <c r="I600" s="50"/>
      <c r="J600" s="50"/>
      <c r="K600" s="50"/>
      <c r="L600" s="50"/>
      <c r="M600" s="66">
        <v>738535.85</v>
      </c>
      <c r="N600" s="66">
        <v>706285.54</v>
      </c>
      <c r="O600" s="67">
        <v>810420.84</v>
      </c>
      <c r="P600" s="66">
        <f t="shared" si="9"/>
        <v>-71884.989999999991</v>
      </c>
      <c r="Q600" s="71" t="s">
        <v>2609</v>
      </c>
      <c r="R600" s="29"/>
      <c r="S600" s="29"/>
      <c r="T600" s="29"/>
      <c r="U600" s="29"/>
      <c r="V600" s="29"/>
      <c r="W600" s="29"/>
      <c r="X600" s="29"/>
      <c r="Y600" s="29"/>
      <c r="Z600" s="29"/>
      <c r="AA600" s="29"/>
      <c r="AB600" s="29"/>
      <c r="AC600" s="29"/>
      <c r="AD600" s="29"/>
      <c r="AE600" s="29"/>
      <c r="AF600" s="29"/>
      <c r="AG600" s="29"/>
      <c r="AH600" s="29"/>
      <c r="AI600" s="29"/>
      <c r="AJ600" s="29"/>
      <c r="AK600" s="29"/>
    </row>
    <row r="601" spans="1:37" s="30" customFormat="1" ht="69" customHeight="1" x14ac:dyDescent="0.25">
      <c r="A601" s="28" t="s">
        <v>2621</v>
      </c>
      <c r="B601" s="28" t="s">
        <v>2622</v>
      </c>
      <c r="C601" s="27" t="s">
        <v>2579</v>
      </c>
      <c r="D601" s="50" t="s">
        <v>2617</v>
      </c>
      <c r="E601" s="50" t="s">
        <v>2618</v>
      </c>
      <c r="F601" s="50" t="s">
        <v>91</v>
      </c>
      <c r="G601" s="50" t="s">
        <v>2619</v>
      </c>
      <c r="H601" s="50" t="s">
        <v>132</v>
      </c>
      <c r="I601" s="50"/>
      <c r="J601" s="50"/>
      <c r="K601" s="50"/>
      <c r="L601" s="50"/>
      <c r="M601" s="66">
        <v>365029.85</v>
      </c>
      <c r="N601" s="66">
        <v>337027.47</v>
      </c>
      <c r="O601" s="67">
        <v>413492.93</v>
      </c>
      <c r="P601" s="66">
        <f t="shared" si="9"/>
        <v>-48463.080000000016</v>
      </c>
      <c r="Q601" s="71" t="s">
        <v>2620</v>
      </c>
      <c r="R601" s="29"/>
      <c r="S601" s="29"/>
      <c r="T601" s="29"/>
      <c r="U601" s="29"/>
      <c r="V601" s="29"/>
      <c r="W601" s="29"/>
      <c r="X601" s="29"/>
      <c r="Y601" s="29"/>
      <c r="Z601" s="29"/>
      <c r="AA601" s="29"/>
      <c r="AB601" s="29"/>
      <c r="AC601" s="29"/>
      <c r="AD601" s="29"/>
      <c r="AE601" s="29"/>
      <c r="AF601" s="29"/>
      <c r="AG601" s="29"/>
      <c r="AH601" s="29"/>
      <c r="AI601" s="29"/>
      <c r="AJ601" s="29"/>
      <c r="AK601" s="29"/>
    </row>
    <row r="602" spans="1:37" s="30" customFormat="1" ht="69" customHeight="1" x14ac:dyDescent="0.25">
      <c r="A602" s="28" t="s">
        <v>2615</v>
      </c>
      <c r="B602" s="28" t="s">
        <v>2616</v>
      </c>
      <c r="C602" s="27" t="s">
        <v>2579</v>
      </c>
      <c r="D602" s="50" t="s">
        <v>2612</v>
      </c>
      <c r="E602" s="50" t="s">
        <v>2613</v>
      </c>
      <c r="F602" s="50" t="s">
        <v>91</v>
      </c>
      <c r="G602" s="50" t="s">
        <v>2614</v>
      </c>
      <c r="H602" s="50" t="s">
        <v>132</v>
      </c>
      <c r="I602" s="50"/>
      <c r="J602" s="50"/>
      <c r="K602" s="50"/>
      <c r="L602" s="50"/>
      <c r="M602" s="66">
        <v>443386.13</v>
      </c>
      <c r="N602" s="66">
        <v>424685.81</v>
      </c>
      <c r="O602" s="67">
        <v>438409.23</v>
      </c>
      <c r="P602" s="66">
        <f t="shared" si="9"/>
        <v>4976.9000000000233</v>
      </c>
      <c r="Q602" s="71" t="s">
        <v>2470</v>
      </c>
      <c r="R602" s="29"/>
      <c r="S602" s="29"/>
      <c r="T602" s="29"/>
      <c r="U602" s="29"/>
      <c r="V602" s="29"/>
      <c r="W602" s="29"/>
      <c r="X602" s="29"/>
      <c r="Y602" s="29"/>
      <c r="Z602" s="29"/>
      <c r="AA602" s="29"/>
      <c r="AB602" s="29"/>
      <c r="AC602" s="29"/>
      <c r="AD602" s="29"/>
      <c r="AE602" s="29"/>
      <c r="AF602" s="29"/>
      <c r="AG602" s="29"/>
      <c r="AH602" s="29"/>
      <c r="AI602" s="29"/>
      <c r="AJ602" s="29"/>
      <c r="AK602" s="29"/>
    </row>
    <row r="603" spans="1:37" s="30" customFormat="1" ht="69" customHeight="1" x14ac:dyDescent="0.25">
      <c r="A603" s="28" t="s">
        <v>2638</v>
      </c>
      <c r="B603" s="28" t="s">
        <v>2639</v>
      </c>
      <c r="C603" s="27" t="s">
        <v>2632</v>
      </c>
      <c r="D603" s="50" t="s">
        <v>2633</v>
      </c>
      <c r="E603" s="50" t="s">
        <v>2634</v>
      </c>
      <c r="F603" s="50" t="s">
        <v>91</v>
      </c>
      <c r="G603" s="50" t="s">
        <v>2635</v>
      </c>
      <c r="H603" s="50" t="s">
        <v>132</v>
      </c>
      <c r="I603" s="50" t="s">
        <v>2636</v>
      </c>
      <c r="J603" s="50">
        <v>4</v>
      </c>
      <c r="K603" s="50">
        <v>4</v>
      </c>
      <c r="L603" s="50">
        <v>4</v>
      </c>
      <c r="M603" s="66">
        <v>2178</v>
      </c>
      <c r="N603" s="66">
        <v>2178</v>
      </c>
      <c r="O603" s="67">
        <v>2178</v>
      </c>
      <c r="P603" s="66">
        <f t="shared" si="9"/>
        <v>0</v>
      </c>
      <c r="Q603" s="71" t="s">
        <v>2637</v>
      </c>
      <c r="R603" s="29"/>
      <c r="S603" s="29"/>
      <c r="T603" s="29"/>
      <c r="U603" s="29"/>
      <c r="V603" s="29"/>
      <c r="W603" s="29"/>
      <c r="X603" s="29"/>
      <c r="Y603" s="29"/>
      <c r="Z603" s="29"/>
      <c r="AA603" s="29"/>
      <c r="AB603" s="29"/>
      <c r="AC603" s="29"/>
      <c r="AD603" s="29"/>
      <c r="AE603" s="29"/>
      <c r="AF603" s="29"/>
      <c r="AG603" s="29"/>
      <c r="AH603" s="29"/>
      <c r="AI603" s="29"/>
      <c r="AJ603" s="29"/>
      <c r="AK603" s="29"/>
    </row>
    <row r="604" spans="1:37" s="30" customFormat="1" ht="69" customHeight="1" x14ac:dyDescent="0.25">
      <c r="A604" s="28" t="s">
        <v>2638</v>
      </c>
      <c r="B604" s="28" t="s">
        <v>2639</v>
      </c>
      <c r="C604" s="27" t="s">
        <v>2632</v>
      </c>
      <c r="D604" s="50" t="s">
        <v>2633</v>
      </c>
      <c r="E604" s="50" t="s">
        <v>2640</v>
      </c>
      <c r="F604" s="50" t="s">
        <v>91</v>
      </c>
      <c r="G604" s="50" t="s">
        <v>2635</v>
      </c>
      <c r="H604" s="50" t="s">
        <v>132</v>
      </c>
      <c r="I604" s="50" t="s">
        <v>2641</v>
      </c>
      <c r="J604" s="50">
        <v>100</v>
      </c>
      <c r="K604" s="50">
        <v>100</v>
      </c>
      <c r="L604" s="50">
        <v>100</v>
      </c>
      <c r="M604" s="66">
        <v>3000</v>
      </c>
      <c r="N604" s="66">
        <v>1293.07</v>
      </c>
      <c r="O604" s="67">
        <v>3025</v>
      </c>
      <c r="P604" s="66">
        <f t="shared" si="9"/>
        <v>-25</v>
      </c>
      <c r="Q604" s="71" t="s">
        <v>2642</v>
      </c>
      <c r="R604" s="29"/>
      <c r="S604" s="29"/>
      <c r="T604" s="29"/>
      <c r="U604" s="29"/>
      <c r="V604" s="29"/>
      <c r="W604" s="29"/>
      <c r="X604" s="29"/>
      <c r="Y604" s="29"/>
      <c r="Z604" s="29"/>
      <c r="AA604" s="29"/>
      <c r="AB604" s="29"/>
      <c r="AC604" s="29"/>
      <c r="AD604" s="29"/>
      <c r="AE604" s="29"/>
      <c r="AF604" s="29"/>
      <c r="AG604" s="29"/>
      <c r="AH604" s="29"/>
      <c r="AI604" s="29"/>
      <c r="AJ604" s="29"/>
      <c r="AK604" s="29"/>
    </row>
    <row r="605" spans="1:37" s="30" customFormat="1" ht="69" customHeight="1" x14ac:dyDescent="0.25">
      <c r="A605" s="28" t="s">
        <v>2648</v>
      </c>
      <c r="B605" s="28" t="s">
        <v>2649</v>
      </c>
      <c r="C605" s="27" t="s">
        <v>2632</v>
      </c>
      <c r="D605" s="50" t="s">
        <v>2643</v>
      </c>
      <c r="E605" s="50" t="s">
        <v>2644</v>
      </c>
      <c r="F605" s="50" t="s">
        <v>91</v>
      </c>
      <c r="G605" s="50" t="s">
        <v>2645</v>
      </c>
      <c r="H605" s="50" t="s">
        <v>132</v>
      </c>
      <c r="I605" s="50" t="s">
        <v>2646</v>
      </c>
      <c r="J605" s="50">
        <v>4</v>
      </c>
      <c r="K605" s="50">
        <v>2</v>
      </c>
      <c r="L605" s="50">
        <v>4</v>
      </c>
      <c r="M605" s="66">
        <v>3000</v>
      </c>
      <c r="N605" s="66">
        <v>3613.56</v>
      </c>
      <c r="O605" s="67">
        <v>7000</v>
      </c>
      <c r="P605" s="66">
        <f t="shared" si="9"/>
        <v>-4000</v>
      </c>
      <c r="Q605" s="71" t="s">
        <v>2647</v>
      </c>
      <c r="R605" s="29"/>
      <c r="S605" s="29"/>
      <c r="T605" s="29"/>
      <c r="U605" s="29"/>
      <c r="V605" s="29"/>
      <c r="W605" s="29"/>
      <c r="X605" s="29"/>
      <c r="Y605" s="29"/>
      <c r="Z605" s="29"/>
      <c r="AA605" s="29"/>
      <c r="AB605" s="29"/>
      <c r="AC605" s="29"/>
      <c r="AD605" s="29"/>
      <c r="AE605" s="29"/>
      <c r="AF605" s="29"/>
      <c r="AG605" s="29"/>
      <c r="AH605" s="29"/>
      <c r="AI605" s="29"/>
      <c r="AJ605" s="29"/>
      <c r="AK605" s="29"/>
    </row>
    <row r="606" spans="1:37" s="30" customFormat="1" ht="69" customHeight="1" x14ac:dyDescent="0.25">
      <c r="A606" s="28" t="s">
        <v>2659</v>
      </c>
      <c r="B606" s="28" t="s">
        <v>2662</v>
      </c>
      <c r="C606" s="27" t="s">
        <v>2650</v>
      </c>
      <c r="D606" s="50" t="s">
        <v>2657</v>
      </c>
      <c r="E606" s="50" t="s">
        <v>2658</v>
      </c>
      <c r="F606" s="50" t="s">
        <v>91</v>
      </c>
      <c r="G606" s="50" t="s">
        <v>2659</v>
      </c>
      <c r="H606" s="50" t="s">
        <v>132</v>
      </c>
      <c r="I606" s="50" t="s">
        <v>2654</v>
      </c>
      <c r="J606" s="50" t="s">
        <v>2660</v>
      </c>
      <c r="K606" s="55" t="s">
        <v>2661</v>
      </c>
      <c r="L606" s="50" t="s">
        <v>2660</v>
      </c>
      <c r="M606" s="69">
        <v>2740</v>
      </c>
      <c r="N606" s="68">
        <v>1458.45</v>
      </c>
      <c r="O606" s="69">
        <v>2740</v>
      </c>
      <c r="P606" s="66">
        <f t="shared" si="9"/>
        <v>0</v>
      </c>
      <c r="Q606" s="71"/>
      <c r="R606" s="29"/>
      <c r="S606" s="29"/>
      <c r="T606" s="29"/>
      <c r="U606" s="29"/>
      <c r="V606" s="29"/>
      <c r="W606" s="29"/>
      <c r="X606" s="29"/>
      <c r="Y606" s="29"/>
      <c r="Z606" s="29"/>
      <c r="AA606" s="29"/>
      <c r="AB606" s="29"/>
      <c r="AC606" s="29"/>
      <c r="AD606" s="29"/>
      <c r="AE606" s="29"/>
      <c r="AF606" s="29"/>
      <c r="AG606" s="29"/>
      <c r="AH606" s="29"/>
      <c r="AI606" s="29"/>
      <c r="AJ606" s="29"/>
      <c r="AK606" s="29"/>
    </row>
    <row r="607" spans="1:37" s="30" customFormat="1" ht="69" customHeight="1" x14ac:dyDescent="0.25">
      <c r="A607" s="28" t="s">
        <v>2665</v>
      </c>
      <c r="B607" s="28" t="s">
        <v>2670</v>
      </c>
      <c r="C607" s="27" t="s">
        <v>2650</v>
      </c>
      <c r="D607" s="50" t="s">
        <v>2663</v>
      </c>
      <c r="E607" s="50" t="s">
        <v>2664</v>
      </c>
      <c r="F607" s="50" t="s">
        <v>91</v>
      </c>
      <c r="G607" s="50" t="s">
        <v>2665</v>
      </c>
      <c r="H607" s="50" t="s">
        <v>132</v>
      </c>
      <c r="I607" s="50" t="s">
        <v>2666</v>
      </c>
      <c r="J607" s="50" t="s">
        <v>2667</v>
      </c>
      <c r="K607" s="55" t="s">
        <v>2668</v>
      </c>
      <c r="L607" s="50" t="s">
        <v>2669</v>
      </c>
      <c r="M607" s="69">
        <v>10000</v>
      </c>
      <c r="N607" s="68">
        <v>4474.32</v>
      </c>
      <c r="O607" s="69">
        <v>10000</v>
      </c>
      <c r="P607" s="66">
        <f t="shared" si="9"/>
        <v>0</v>
      </c>
      <c r="Q607" s="71"/>
      <c r="R607" s="29"/>
      <c r="S607" s="29"/>
      <c r="T607" s="29"/>
      <c r="U607" s="29"/>
      <c r="V607" s="29"/>
      <c r="W607" s="29"/>
      <c r="X607" s="29"/>
      <c r="Y607" s="29"/>
      <c r="Z607" s="29"/>
      <c r="AA607" s="29"/>
      <c r="AB607" s="29"/>
      <c r="AC607" s="29"/>
      <c r="AD607" s="29"/>
      <c r="AE607" s="29"/>
      <c r="AF607" s="29"/>
      <c r="AG607" s="29"/>
      <c r="AH607" s="29"/>
      <c r="AI607" s="29"/>
      <c r="AJ607" s="29"/>
      <c r="AK607" s="29"/>
    </row>
    <row r="608" spans="1:37" s="30" customFormat="1" ht="69" customHeight="1" x14ac:dyDescent="0.25">
      <c r="A608" s="28" t="s">
        <v>2665</v>
      </c>
      <c r="B608" s="28" t="s">
        <v>2670</v>
      </c>
      <c r="C608" s="27" t="s">
        <v>2650</v>
      </c>
      <c r="D608" s="50" t="s">
        <v>2663</v>
      </c>
      <c r="E608" s="50" t="s">
        <v>2671</v>
      </c>
      <c r="F608" s="50" t="s">
        <v>91</v>
      </c>
      <c r="G608" s="50" t="s">
        <v>2665</v>
      </c>
      <c r="H608" s="50" t="s">
        <v>132</v>
      </c>
      <c r="I608" s="50" t="s">
        <v>2672</v>
      </c>
      <c r="J608" s="50">
        <v>15</v>
      </c>
      <c r="K608" s="55" t="s">
        <v>2673</v>
      </c>
      <c r="L608" s="50">
        <v>15</v>
      </c>
      <c r="M608" s="69" t="s">
        <v>2674</v>
      </c>
      <c r="N608" s="68" t="s">
        <v>2674</v>
      </c>
      <c r="O608" s="69" t="s">
        <v>2674</v>
      </c>
      <c r="P608" s="66" t="e">
        <f t="shared" si="9"/>
        <v>#VALUE!</v>
      </c>
      <c r="Q608" s="71"/>
      <c r="R608" s="29"/>
      <c r="S608" s="29"/>
      <c r="T608" s="29"/>
      <c r="U608" s="29"/>
      <c r="V608" s="29"/>
      <c r="W608" s="29"/>
      <c r="X608" s="29"/>
      <c r="Y608" s="29"/>
      <c r="Z608" s="29"/>
      <c r="AA608" s="29"/>
      <c r="AB608" s="29"/>
      <c r="AC608" s="29"/>
      <c r="AD608" s="29"/>
      <c r="AE608" s="29"/>
      <c r="AF608" s="29"/>
      <c r="AG608" s="29"/>
      <c r="AH608" s="29"/>
      <c r="AI608" s="29"/>
      <c r="AJ608" s="29"/>
      <c r="AK608" s="29"/>
    </row>
    <row r="609" spans="1:37" s="30" customFormat="1" ht="69" customHeight="1" x14ac:dyDescent="0.25">
      <c r="A609" s="28" t="s">
        <v>2665</v>
      </c>
      <c r="B609" s="28" t="s">
        <v>2670</v>
      </c>
      <c r="C609" s="27" t="s">
        <v>2650</v>
      </c>
      <c r="D609" s="50" t="s">
        <v>2663</v>
      </c>
      <c r="E609" s="50" t="s">
        <v>2675</v>
      </c>
      <c r="F609" s="50" t="s">
        <v>91</v>
      </c>
      <c r="G609" s="50" t="s">
        <v>2665</v>
      </c>
      <c r="H609" s="50" t="s">
        <v>132</v>
      </c>
      <c r="I609" s="50" t="s">
        <v>2676</v>
      </c>
      <c r="J609" s="50">
        <v>15</v>
      </c>
      <c r="K609" s="55" t="s">
        <v>2677</v>
      </c>
      <c r="L609" s="50">
        <v>15</v>
      </c>
      <c r="M609" s="69" t="s">
        <v>2674</v>
      </c>
      <c r="N609" s="68" t="s">
        <v>2674</v>
      </c>
      <c r="O609" s="69" t="s">
        <v>2674</v>
      </c>
      <c r="P609" s="66" t="e">
        <f t="shared" si="9"/>
        <v>#VALUE!</v>
      </c>
      <c r="Q609" s="71"/>
      <c r="R609" s="29"/>
      <c r="S609" s="29"/>
      <c r="T609" s="29"/>
      <c r="U609" s="29"/>
      <c r="V609" s="29"/>
      <c r="W609" s="29"/>
      <c r="X609" s="29"/>
      <c r="Y609" s="29"/>
      <c r="Z609" s="29"/>
      <c r="AA609" s="29"/>
      <c r="AB609" s="29"/>
      <c r="AC609" s="29"/>
      <c r="AD609" s="29"/>
      <c r="AE609" s="29"/>
      <c r="AF609" s="29"/>
      <c r="AG609" s="29"/>
      <c r="AH609" s="29"/>
      <c r="AI609" s="29"/>
      <c r="AJ609" s="29"/>
      <c r="AK609" s="29"/>
    </row>
    <row r="610" spans="1:37" s="30" customFormat="1" ht="69" customHeight="1" x14ac:dyDescent="0.25">
      <c r="A610" s="28" t="s">
        <v>2665</v>
      </c>
      <c r="B610" s="28" t="s">
        <v>2670</v>
      </c>
      <c r="C610" s="27" t="s">
        <v>2650</v>
      </c>
      <c r="D610" s="50" t="s">
        <v>2663</v>
      </c>
      <c r="E610" s="50" t="s">
        <v>2678</v>
      </c>
      <c r="F610" s="50" t="s">
        <v>91</v>
      </c>
      <c r="G610" s="50" t="s">
        <v>2665</v>
      </c>
      <c r="H610" s="50" t="s">
        <v>132</v>
      </c>
      <c r="I610" s="50" t="s">
        <v>2679</v>
      </c>
      <c r="J610" s="50">
        <v>15</v>
      </c>
      <c r="K610" s="55" t="s">
        <v>2680</v>
      </c>
      <c r="L610" s="50">
        <v>15</v>
      </c>
      <c r="M610" s="69" t="s">
        <v>2674</v>
      </c>
      <c r="N610" s="68" t="s">
        <v>2674</v>
      </c>
      <c r="O610" s="69" t="s">
        <v>2674</v>
      </c>
      <c r="P610" s="66" t="e">
        <f t="shared" si="9"/>
        <v>#VALUE!</v>
      </c>
      <c r="Q610" s="71"/>
      <c r="R610" s="29"/>
      <c r="S610" s="29"/>
      <c r="T610" s="29"/>
      <c r="U610" s="29"/>
      <c r="V610" s="29"/>
      <c r="W610" s="29"/>
      <c r="X610" s="29"/>
      <c r="Y610" s="29"/>
      <c r="Z610" s="29"/>
      <c r="AA610" s="29"/>
      <c r="AB610" s="29"/>
      <c r="AC610" s="29"/>
      <c r="AD610" s="29"/>
      <c r="AE610" s="29"/>
      <c r="AF610" s="29"/>
      <c r="AG610" s="29"/>
      <c r="AH610" s="29"/>
      <c r="AI610" s="29"/>
      <c r="AJ610" s="29"/>
      <c r="AK610" s="29"/>
    </row>
    <row r="611" spans="1:37" s="30" customFormat="1" ht="69" customHeight="1" x14ac:dyDescent="0.25">
      <c r="A611" s="28" t="s">
        <v>2683</v>
      </c>
      <c r="B611" s="28" t="s">
        <v>2688</v>
      </c>
      <c r="C611" s="27" t="s">
        <v>2650</v>
      </c>
      <c r="D611" s="50" t="s">
        <v>2681</v>
      </c>
      <c r="E611" s="50" t="s">
        <v>2682</v>
      </c>
      <c r="F611" s="50" t="s">
        <v>91</v>
      </c>
      <c r="G611" s="50" t="s">
        <v>2683</v>
      </c>
      <c r="H611" s="50" t="s">
        <v>132</v>
      </c>
      <c r="I611" s="50" t="s">
        <v>2684</v>
      </c>
      <c r="J611" s="50" t="s">
        <v>2685</v>
      </c>
      <c r="K611" s="55" t="s">
        <v>2686</v>
      </c>
      <c r="L611" s="50" t="s">
        <v>2687</v>
      </c>
      <c r="M611" s="69">
        <v>8200</v>
      </c>
      <c r="N611" s="68">
        <v>5834.82</v>
      </c>
      <c r="O611" s="69">
        <v>8200</v>
      </c>
      <c r="P611" s="66">
        <f t="shared" si="9"/>
        <v>0</v>
      </c>
      <c r="Q611" s="71"/>
      <c r="R611" s="29"/>
      <c r="S611" s="29"/>
      <c r="T611" s="29"/>
      <c r="U611" s="29"/>
      <c r="V611" s="29"/>
      <c r="W611" s="29"/>
      <c r="X611" s="29"/>
      <c r="Y611" s="29"/>
      <c r="Z611" s="29"/>
      <c r="AA611" s="29"/>
      <c r="AB611" s="29"/>
      <c r="AC611" s="29"/>
      <c r="AD611" s="29"/>
      <c r="AE611" s="29"/>
      <c r="AF611" s="29"/>
      <c r="AG611" s="29"/>
      <c r="AH611" s="29"/>
      <c r="AI611" s="29"/>
      <c r="AJ611" s="29"/>
      <c r="AK611" s="29"/>
    </row>
    <row r="612" spans="1:37" s="30" customFormat="1" ht="69" customHeight="1" x14ac:dyDescent="0.25">
      <c r="A612" s="28" t="s">
        <v>2683</v>
      </c>
      <c r="B612" s="28" t="s">
        <v>2688</v>
      </c>
      <c r="C612" s="27" t="s">
        <v>2650</v>
      </c>
      <c r="D612" s="50" t="s">
        <v>2681</v>
      </c>
      <c r="E612" s="50" t="s">
        <v>2689</v>
      </c>
      <c r="F612" s="50" t="s">
        <v>91</v>
      </c>
      <c r="G612" s="50" t="s">
        <v>2683</v>
      </c>
      <c r="H612" s="50" t="s">
        <v>132</v>
      </c>
      <c r="I612" s="50" t="s">
        <v>2684</v>
      </c>
      <c r="J612" s="50" t="s">
        <v>2690</v>
      </c>
      <c r="K612" s="55" t="s">
        <v>2691</v>
      </c>
      <c r="L612" s="50" t="s">
        <v>2692</v>
      </c>
      <c r="M612" s="69" t="s">
        <v>2693</v>
      </c>
      <c r="N612" s="68" t="s">
        <v>2693</v>
      </c>
      <c r="O612" s="69" t="s">
        <v>2693</v>
      </c>
      <c r="P612" s="66" t="e">
        <f t="shared" si="9"/>
        <v>#VALUE!</v>
      </c>
      <c r="Q612" s="71"/>
      <c r="R612" s="29"/>
      <c r="S612" s="29"/>
      <c r="T612" s="29"/>
      <c r="U612" s="29"/>
      <c r="V612" s="29"/>
      <c r="W612" s="29"/>
      <c r="X612" s="29"/>
      <c r="Y612" s="29"/>
      <c r="Z612" s="29"/>
      <c r="AA612" s="29"/>
      <c r="AB612" s="29"/>
      <c r="AC612" s="29"/>
      <c r="AD612" s="29"/>
      <c r="AE612" s="29"/>
      <c r="AF612" s="29"/>
      <c r="AG612" s="29"/>
      <c r="AH612" s="29"/>
      <c r="AI612" s="29"/>
      <c r="AJ612" s="29"/>
      <c r="AK612" s="29"/>
    </row>
    <row r="613" spans="1:37" s="30" customFormat="1" ht="69" customHeight="1" x14ac:dyDescent="0.25">
      <c r="A613" s="28" t="s">
        <v>2683</v>
      </c>
      <c r="B613" s="28" t="s">
        <v>2688</v>
      </c>
      <c r="C613" s="27" t="s">
        <v>2650</v>
      </c>
      <c r="D613" s="50" t="s">
        <v>2681</v>
      </c>
      <c r="E613" s="50" t="s">
        <v>2694</v>
      </c>
      <c r="F613" s="50" t="s">
        <v>91</v>
      </c>
      <c r="G613" s="50" t="s">
        <v>2683</v>
      </c>
      <c r="H613" s="50" t="s">
        <v>132</v>
      </c>
      <c r="I613" s="50" t="s">
        <v>2695</v>
      </c>
      <c r="J613" s="50">
        <v>10</v>
      </c>
      <c r="K613" s="55" t="s">
        <v>2696</v>
      </c>
      <c r="L613" s="50">
        <v>10</v>
      </c>
      <c r="M613" s="69" t="s">
        <v>2693</v>
      </c>
      <c r="N613" s="68" t="s">
        <v>2693</v>
      </c>
      <c r="O613" s="69" t="s">
        <v>2693</v>
      </c>
      <c r="P613" s="66" t="e">
        <f t="shared" si="9"/>
        <v>#VALUE!</v>
      </c>
      <c r="Q613" s="71"/>
      <c r="R613" s="29"/>
      <c r="S613" s="29"/>
      <c r="T613" s="29"/>
      <c r="U613" s="29"/>
      <c r="V613" s="29"/>
      <c r="W613" s="29"/>
      <c r="X613" s="29"/>
      <c r="Y613" s="29"/>
      <c r="Z613" s="29"/>
      <c r="AA613" s="29"/>
      <c r="AB613" s="29"/>
      <c r="AC613" s="29"/>
      <c r="AD613" s="29"/>
      <c r="AE613" s="29"/>
      <c r="AF613" s="29"/>
      <c r="AG613" s="29"/>
      <c r="AH613" s="29"/>
      <c r="AI613" s="29"/>
      <c r="AJ613" s="29"/>
      <c r="AK613" s="29"/>
    </row>
    <row r="614" spans="1:37" s="30" customFormat="1" ht="69" customHeight="1" x14ac:dyDescent="0.25">
      <c r="A614" s="28" t="s">
        <v>2683</v>
      </c>
      <c r="B614" s="28" t="s">
        <v>2688</v>
      </c>
      <c r="C614" s="27" t="s">
        <v>2650</v>
      </c>
      <c r="D614" s="50" t="s">
        <v>2681</v>
      </c>
      <c r="E614" s="50" t="s">
        <v>2697</v>
      </c>
      <c r="F614" s="50" t="s">
        <v>91</v>
      </c>
      <c r="G614" s="50" t="s">
        <v>2683</v>
      </c>
      <c r="H614" s="50" t="s">
        <v>132</v>
      </c>
      <c r="I614" s="50" t="s">
        <v>2684</v>
      </c>
      <c r="J614" s="50" t="s">
        <v>2687</v>
      </c>
      <c r="K614" s="55" t="s">
        <v>2698</v>
      </c>
      <c r="L614" s="50" t="s">
        <v>2687</v>
      </c>
      <c r="M614" s="69" t="s">
        <v>2693</v>
      </c>
      <c r="N614" s="68" t="s">
        <v>2693</v>
      </c>
      <c r="O614" s="69" t="s">
        <v>2693</v>
      </c>
      <c r="P614" s="66" t="e">
        <f t="shared" si="9"/>
        <v>#VALUE!</v>
      </c>
      <c r="Q614" s="71"/>
      <c r="R614" s="29"/>
      <c r="S614" s="29"/>
      <c r="T614" s="29"/>
      <c r="U614" s="29"/>
      <c r="V614" s="29"/>
      <c r="W614" s="29"/>
      <c r="X614" s="29"/>
      <c r="Y614" s="29"/>
      <c r="Z614" s="29"/>
      <c r="AA614" s="29"/>
      <c r="AB614" s="29"/>
      <c r="AC614" s="29"/>
      <c r="AD614" s="29"/>
      <c r="AE614" s="29"/>
      <c r="AF614" s="29"/>
      <c r="AG614" s="29"/>
      <c r="AH614" s="29"/>
      <c r="AI614" s="29"/>
      <c r="AJ614" s="29"/>
      <c r="AK614" s="29"/>
    </row>
    <row r="615" spans="1:37" s="30" customFormat="1" ht="69" customHeight="1" x14ac:dyDescent="0.25">
      <c r="A615" s="28" t="s">
        <v>2683</v>
      </c>
      <c r="B615" s="28" t="s">
        <v>2688</v>
      </c>
      <c r="C615" s="27" t="s">
        <v>2650</v>
      </c>
      <c r="D615" s="50" t="s">
        <v>2681</v>
      </c>
      <c r="E615" s="50" t="s">
        <v>2699</v>
      </c>
      <c r="F615" s="50" t="s">
        <v>91</v>
      </c>
      <c r="G615" s="50" t="s">
        <v>2683</v>
      </c>
      <c r="H615" s="50" t="s">
        <v>132</v>
      </c>
      <c r="I615" s="50" t="s">
        <v>2700</v>
      </c>
      <c r="J615" s="50" t="s">
        <v>2701</v>
      </c>
      <c r="K615" s="55" t="s">
        <v>2702</v>
      </c>
      <c r="L615" s="50" t="s">
        <v>2703</v>
      </c>
      <c r="M615" s="69" t="s">
        <v>2693</v>
      </c>
      <c r="N615" s="68" t="s">
        <v>2693</v>
      </c>
      <c r="O615" s="69" t="s">
        <v>2693</v>
      </c>
      <c r="P615" s="66" t="e">
        <f t="shared" si="9"/>
        <v>#VALUE!</v>
      </c>
      <c r="Q615" s="71"/>
      <c r="R615" s="31"/>
      <c r="S615" s="31"/>
      <c r="T615" s="31"/>
      <c r="U615" s="31"/>
      <c r="V615" s="31"/>
      <c r="W615" s="35"/>
      <c r="X615" s="31"/>
      <c r="Y615" s="31"/>
      <c r="Z615" s="32"/>
      <c r="AA615" s="32"/>
      <c r="AB615" s="33"/>
      <c r="AC615" s="32"/>
      <c r="AD615" s="32"/>
      <c r="AE615" s="34"/>
      <c r="AF615" s="29"/>
      <c r="AG615" s="29"/>
      <c r="AH615" s="29"/>
      <c r="AI615" s="29"/>
      <c r="AJ615" s="29"/>
      <c r="AK615" s="29"/>
    </row>
    <row r="616" spans="1:37" s="30" customFormat="1" ht="69" customHeight="1" x14ac:dyDescent="0.25">
      <c r="A616" s="28" t="s">
        <v>2683</v>
      </c>
      <c r="B616" s="28" t="s">
        <v>2688</v>
      </c>
      <c r="C616" s="27" t="s">
        <v>2650</v>
      </c>
      <c r="D616" s="50" t="s">
        <v>2681</v>
      </c>
      <c r="E616" s="50" t="s">
        <v>2704</v>
      </c>
      <c r="F616" s="50" t="s">
        <v>91</v>
      </c>
      <c r="G616" s="50" t="s">
        <v>2683</v>
      </c>
      <c r="H616" s="50" t="s">
        <v>132</v>
      </c>
      <c r="I616" s="50" t="s">
        <v>2684</v>
      </c>
      <c r="J616" s="50" t="s">
        <v>2687</v>
      </c>
      <c r="K616" s="55" t="s">
        <v>2705</v>
      </c>
      <c r="L616" s="50" t="s">
        <v>2687</v>
      </c>
      <c r="M616" s="69" t="s">
        <v>2693</v>
      </c>
      <c r="N616" s="68" t="s">
        <v>2693</v>
      </c>
      <c r="O616" s="69" t="s">
        <v>2693</v>
      </c>
      <c r="P616" s="66" t="e">
        <f t="shared" si="9"/>
        <v>#VALUE!</v>
      </c>
      <c r="Q616" s="71"/>
      <c r="R616" s="29"/>
      <c r="S616" s="29"/>
      <c r="T616" s="29"/>
      <c r="U616" s="29"/>
      <c r="V616" s="29"/>
      <c r="W616" s="29"/>
      <c r="X616" s="29"/>
      <c r="Y616" s="29"/>
      <c r="Z616" s="29"/>
      <c r="AA616" s="29"/>
      <c r="AB616" s="29"/>
      <c r="AC616" s="29"/>
      <c r="AD616" s="29"/>
      <c r="AE616" s="29"/>
      <c r="AF616" s="29"/>
      <c r="AG616" s="29"/>
      <c r="AH616" s="29"/>
      <c r="AI616" s="29"/>
      <c r="AJ616" s="29"/>
      <c r="AK616" s="29"/>
    </row>
    <row r="617" spans="1:37" s="30" customFormat="1" ht="69" customHeight="1" x14ac:dyDescent="0.25">
      <c r="A617" s="28" t="s">
        <v>2655</v>
      </c>
      <c r="B617" s="28" t="s">
        <v>2656</v>
      </c>
      <c r="C617" s="27" t="s">
        <v>2650</v>
      </c>
      <c r="D617" s="50" t="s">
        <v>2651</v>
      </c>
      <c r="E617" s="50" t="s">
        <v>2652</v>
      </c>
      <c r="F617" s="50" t="s">
        <v>91</v>
      </c>
      <c r="G617" s="50" t="s">
        <v>2653</v>
      </c>
      <c r="H617" s="50" t="s">
        <v>132</v>
      </c>
      <c r="I617" s="50" t="s">
        <v>2654</v>
      </c>
      <c r="J617" s="50">
        <v>6000</v>
      </c>
      <c r="K617" s="55"/>
      <c r="L617" s="50">
        <v>6000</v>
      </c>
      <c r="M617" s="69">
        <v>100000</v>
      </c>
      <c r="N617" s="68">
        <v>100000</v>
      </c>
      <c r="O617" s="69">
        <v>100000</v>
      </c>
      <c r="P617" s="66">
        <f t="shared" si="9"/>
        <v>0</v>
      </c>
      <c r="Q617" s="71"/>
      <c r="R617" s="29"/>
      <c r="S617" s="29"/>
      <c r="T617" s="29"/>
      <c r="U617" s="29"/>
      <c r="V617" s="29"/>
      <c r="W617" s="29"/>
      <c r="X617" s="29"/>
      <c r="Y617" s="29"/>
      <c r="Z617" s="29"/>
      <c r="AA617" s="29"/>
      <c r="AB617" s="29"/>
      <c r="AC617" s="29"/>
      <c r="AD617" s="29"/>
      <c r="AE617" s="29"/>
      <c r="AF617" s="29"/>
      <c r="AG617" s="29"/>
      <c r="AH617" s="29"/>
      <c r="AI617" s="29"/>
      <c r="AJ617" s="29"/>
      <c r="AK617" s="29"/>
    </row>
    <row r="618" spans="1:37" s="30" customFormat="1" ht="69" customHeight="1" x14ac:dyDescent="0.25">
      <c r="A618" s="28" t="s">
        <v>2715</v>
      </c>
      <c r="B618" s="28" t="s">
        <v>2716</v>
      </c>
      <c r="C618" s="27" t="s">
        <v>763</v>
      </c>
      <c r="D618" s="50" t="s">
        <v>2711</v>
      </c>
      <c r="E618" s="50" t="s">
        <v>2712</v>
      </c>
      <c r="F618" s="50"/>
      <c r="G618" s="50" t="s">
        <v>2713</v>
      </c>
      <c r="H618" s="50"/>
      <c r="I618" s="50" t="s">
        <v>2714</v>
      </c>
      <c r="J618" s="50">
        <v>6</v>
      </c>
      <c r="K618" s="50">
        <v>6</v>
      </c>
      <c r="L618" s="50">
        <v>6</v>
      </c>
      <c r="M618" s="68">
        <v>11438</v>
      </c>
      <c r="N618" s="66">
        <v>5173.54</v>
      </c>
      <c r="O618" s="67"/>
      <c r="P618" s="66">
        <f t="shared" si="9"/>
        <v>11438</v>
      </c>
      <c r="Q618" s="71"/>
      <c r="R618" s="29"/>
      <c r="S618" s="29"/>
      <c r="T618" s="29"/>
      <c r="U618" s="29"/>
      <c r="V618" s="29"/>
      <c r="W618" s="29"/>
      <c r="X618" s="29"/>
      <c r="Y618" s="29"/>
      <c r="Z618" s="29"/>
      <c r="AA618" s="29"/>
      <c r="AB618" s="29"/>
      <c r="AC618" s="29"/>
      <c r="AD618" s="29"/>
      <c r="AE618" s="29"/>
      <c r="AF618" s="29"/>
      <c r="AG618" s="29"/>
      <c r="AH618" s="29"/>
      <c r="AI618" s="29"/>
      <c r="AJ618" s="29"/>
      <c r="AK618" s="29"/>
    </row>
    <row r="619" spans="1:37" s="30" customFormat="1" ht="69" customHeight="1" x14ac:dyDescent="0.25">
      <c r="A619" s="28" t="s">
        <v>2715</v>
      </c>
      <c r="B619" s="28" t="s">
        <v>2716</v>
      </c>
      <c r="C619" s="27" t="s">
        <v>763</v>
      </c>
      <c r="D619" s="50" t="s">
        <v>2711</v>
      </c>
      <c r="E619" s="50" t="s">
        <v>2717</v>
      </c>
      <c r="F619" s="50"/>
      <c r="G619" s="50" t="s">
        <v>2713</v>
      </c>
      <c r="H619" s="50"/>
      <c r="I619" s="50" t="s">
        <v>2718</v>
      </c>
      <c r="J619" s="50">
        <v>11</v>
      </c>
      <c r="K619" s="50">
        <v>16</v>
      </c>
      <c r="L619" s="50">
        <v>15</v>
      </c>
      <c r="M619" s="66"/>
      <c r="N619" s="66"/>
      <c r="O619" s="67"/>
      <c r="P619" s="66">
        <f t="shared" si="9"/>
        <v>0</v>
      </c>
      <c r="Q619" s="71"/>
      <c r="R619" s="29"/>
      <c r="S619" s="29"/>
      <c r="T619" s="29"/>
      <c r="U619" s="29"/>
      <c r="V619" s="29"/>
      <c r="W619" s="29"/>
      <c r="X619" s="29"/>
      <c r="Y619" s="29"/>
      <c r="Z619" s="29"/>
      <c r="AA619" s="29"/>
      <c r="AB619" s="29"/>
      <c r="AC619" s="29"/>
      <c r="AD619" s="29"/>
      <c r="AE619" s="29"/>
      <c r="AF619" s="29"/>
      <c r="AG619" s="29"/>
      <c r="AH619" s="29"/>
      <c r="AI619" s="29"/>
      <c r="AJ619" s="29"/>
      <c r="AK619" s="29"/>
    </row>
    <row r="620" spans="1:37" s="30" customFormat="1" ht="69" customHeight="1" x14ac:dyDescent="0.25">
      <c r="A620" s="28" t="s">
        <v>2715</v>
      </c>
      <c r="B620" s="28" t="s">
        <v>2716</v>
      </c>
      <c r="C620" s="27" t="s">
        <v>763</v>
      </c>
      <c r="D620" s="50" t="s">
        <v>2711</v>
      </c>
      <c r="E620" s="50" t="s">
        <v>2719</v>
      </c>
      <c r="F620" s="50"/>
      <c r="G620" s="50" t="s">
        <v>2713</v>
      </c>
      <c r="H620" s="50"/>
      <c r="I620" s="50" t="s">
        <v>2720</v>
      </c>
      <c r="J620" s="50">
        <v>6</v>
      </c>
      <c r="K620" s="50">
        <v>6</v>
      </c>
      <c r="L620" s="50">
        <v>6</v>
      </c>
      <c r="M620" s="66"/>
      <c r="N620" s="66"/>
      <c r="O620" s="67"/>
      <c r="P620" s="66">
        <f t="shared" si="9"/>
        <v>0</v>
      </c>
      <c r="Q620" s="71"/>
      <c r="R620" s="29"/>
      <c r="S620" s="29"/>
      <c r="T620" s="29"/>
      <c r="U620" s="29"/>
      <c r="V620" s="29"/>
      <c r="W620" s="29"/>
      <c r="X620" s="29"/>
      <c r="Y620" s="29"/>
      <c r="Z620" s="29"/>
      <c r="AA620" s="29"/>
      <c r="AB620" s="29"/>
      <c r="AC620" s="29"/>
      <c r="AD620" s="29"/>
      <c r="AE620" s="29"/>
      <c r="AF620" s="29"/>
      <c r="AG620" s="29"/>
      <c r="AH620" s="29"/>
      <c r="AI620" s="29"/>
      <c r="AJ620" s="29"/>
      <c r="AK620" s="29"/>
    </row>
    <row r="621" spans="1:37" s="30" customFormat="1" ht="69" customHeight="1" x14ac:dyDescent="0.25">
      <c r="A621" s="28" t="s">
        <v>2715</v>
      </c>
      <c r="B621" s="28" t="s">
        <v>2716</v>
      </c>
      <c r="C621" s="27" t="s">
        <v>763</v>
      </c>
      <c r="D621" s="50" t="s">
        <v>2711</v>
      </c>
      <c r="E621" s="50" t="s">
        <v>2721</v>
      </c>
      <c r="F621" s="50"/>
      <c r="G621" s="50" t="s">
        <v>2713</v>
      </c>
      <c r="H621" s="50"/>
      <c r="I621" s="50" t="s">
        <v>2722</v>
      </c>
      <c r="J621" s="50">
        <v>15</v>
      </c>
      <c r="K621" s="50">
        <v>15</v>
      </c>
      <c r="L621" s="50">
        <v>16</v>
      </c>
      <c r="M621" s="66"/>
      <c r="N621" s="66"/>
      <c r="O621" s="67"/>
      <c r="P621" s="66">
        <f t="shared" si="9"/>
        <v>0</v>
      </c>
      <c r="Q621" s="71"/>
      <c r="R621" s="29"/>
      <c r="S621" s="29"/>
      <c r="T621" s="29"/>
      <c r="U621" s="29"/>
      <c r="V621" s="29"/>
      <c r="W621" s="29"/>
      <c r="X621" s="29"/>
      <c r="Y621" s="29"/>
      <c r="Z621" s="29"/>
      <c r="AA621" s="29"/>
      <c r="AB621" s="29"/>
      <c r="AC621" s="29"/>
      <c r="AD621" s="29"/>
      <c r="AE621" s="29"/>
      <c r="AF621" s="29"/>
      <c r="AG621" s="29"/>
      <c r="AH621" s="29"/>
      <c r="AI621" s="29"/>
      <c r="AJ621" s="29"/>
      <c r="AK621" s="29"/>
    </row>
    <row r="622" spans="1:37" s="30" customFormat="1" ht="69" customHeight="1" x14ac:dyDescent="0.25">
      <c r="A622" s="28" t="s">
        <v>651</v>
      </c>
      <c r="B622" s="28" t="s">
        <v>652</v>
      </c>
      <c r="C622" s="27" t="s">
        <v>763</v>
      </c>
      <c r="D622" s="50" t="s">
        <v>764</v>
      </c>
      <c r="E622" s="50" t="s">
        <v>765</v>
      </c>
      <c r="F622" s="50"/>
      <c r="G622" s="50" t="s">
        <v>757</v>
      </c>
      <c r="H622" s="50"/>
      <c r="I622" s="50"/>
      <c r="J622" s="50"/>
      <c r="K622" s="50"/>
      <c r="L622" s="50"/>
      <c r="M622" s="68">
        <v>600</v>
      </c>
      <c r="N622" s="66">
        <v>600</v>
      </c>
      <c r="O622" s="67"/>
      <c r="P622" s="66">
        <f t="shared" si="9"/>
        <v>600</v>
      </c>
      <c r="Q622" s="71"/>
      <c r="R622" s="29"/>
      <c r="S622" s="29"/>
      <c r="T622" s="29"/>
      <c r="U622" s="29"/>
      <c r="V622" s="29"/>
      <c r="W622" s="29"/>
      <c r="X622" s="29"/>
      <c r="Y622" s="29"/>
      <c r="Z622" s="29"/>
      <c r="AA622" s="29"/>
      <c r="AB622" s="29"/>
      <c r="AC622" s="29"/>
      <c r="AD622" s="29"/>
      <c r="AE622" s="29"/>
      <c r="AF622" s="29"/>
      <c r="AG622" s="29"/>
      <c r="AH622" s="29"/>
      <c r="AI622" s="29"/>
      <c r="AJ622" s="29"/>
      <c r="AK622" s="29"/>
    </row>
    <row r="623" spans="1:37" s="30" customFormat="1" ht="69" customHeight="1" x14ac:dyDescent="0.25">
      <c r="A623" s="28" t="s">
        <v>2709</v>
      </c>
      <c r="B623" s="28" t="s">
        <v>2710</v>
      </c>
      <c r="C623" s="27" t="s">
        <v>763</v>
      </c>
      <c r="D623" s="50" t="s">
        <v>2706</v>
      </c>
      <c r="E623" s="50" t="s">
        <v>2707</v>
      </c>
      <c r="F623" s="50"/>
      <c r="G623" s="50" t="s">
        <v>2708</v>
      </c>
      <c r="H623" s="50"/>
      <c r="I623" s="50"/>
      <c r="J623" s="50"/>
      <c r="K623" s="50"/>
      <c r="L623" s="50"/>
      <c r="M623" s="68">
        <v>25864</v>
      </c>
      <c r="N623" s="66">
        <v>12182.36</v>
      </c>
      <c r="O623" s="67"/>
      <c r="P623" s="66">
        <f t="shared" si="9"/>
        <v>25864</v>
      </c>
      <c r="Q623" s="71"/>
      <c r="R623" s="29"/>
      <c r="S623" s="29"/>
      <c r="T623" s="29"/>
      <c r="U623" s="29"/>
      <c r="V623" s="29"/>
      <c r="W623" s="29"/>
      <c r="X623" s="29"/>
      <c r="Y623" s="29"/>
      <c r="Z623" s="29"/>
      <c r="AA623" s="29"/>
      <c r="AB623" s="29"/>
      <c r="AC623" s="29"/>
      <c r="AD623" s="29"/>
      <c r="AE623" s="29"/>
      <c r="AF623" s="29"/>
      <c r="AG623" s="29"/>
      <c r="AH623" s="29"/>
      <c r="AI623" s="29"/>
      <c r="AJ623" s="29"/>
      <c r="AK623" s="29"/>
    </row>
    <row r="624" spans="1:37" s="30" customFormat="1" ht="69" customHeight="1" x14ac:dyDescent="0.25">
      <c r="A624" s="28" t="s">
        <v>2727</v>
      </c>
      <c r="B624" s="28" t="s">
        <v>2731</v>
      </c>
      <c r="C624" s="27" t="s">
        <v>2723</v>
      </c>
      <c r="D624" s="50" t="s">
        <v>2724</v>
      </c>
      <c r="E624" s="62" t="s">
        <v>2725</v>
      </c>
      <c r="F624" s="50" t="s">
        <v>2726</v>
      </c>
      <c r="G624" s="50" t="s">
        <v>2727</v>
      </c>
      <c r="H624" s="50"/>
      <c r="I624" s="50" t="s">
        <v>2728</v>
      </c>
      <c r="J624" s="50" t="s">
        <v>2729</v>
      </c>
      <c r="K624" s="50"/>
      <c r="L624" s="50" t="s">
        <v>2730</v>
      </c>
      <c r="M624" s="66">
        <v>12500</v>
      </c>
      <c r="N624" s="66">
        <v>5504.08</v>
      </c>
      <c r="O624" s="67">
        <v>12900</v>
      </c>
      <c r="P624" s="66">
        <f t="shared" si="9"/>
        <v>-400</v>
      </c>
      <c r="Q624" s="71" t="s">
        <v>976</v>
      </c>
      <c r="R624" s="29"/>
      <c r="S624" s="29"/>
      <c r="T624" s="29"/>
      <c r="U624" s="29"/>
      <c r="V624" s="29"/>
      <c r="W624" s="29"/>
      <c r="X624" s="29"/>
      <c r="Y624" s="29"/>
      <c r="Z624" s="29"/>
      <c r="AA624" s="29"/>
      <c r="AB624" s="29"/>
      <c r="AC624" s="29"/>
      <c r="AD624" s="29"/>
      <c r="AE624" s="29"/>
      <c r="AF624" s="29"/>
      <c r="AG624" s="29"/>
      <c r="AH624" s="29"/>
      <c r="AI624" s="29"/>
      <c r="AJ624" s="29"/>
      <c r="AK624" s="29"/>
    </row>
    <row r="625" spans="1:37" s="30" customFormat="1" ht="69" customHeight="1" x14ac:dyDescent="0.25">
      <c r="A625" s="28" t="s">
        <v>2739</v>
      </c>
      <c r="B625" s="28" t="s">
        <v>2741</v>
      </c>
      <c r="C625" s="27" t="s">
        <v>2723</v>
      </c>
      <c r="D625" s="50" t="s">
        <v>2737</v>
      </c>
      <c r="E625" s="62" t="s">
        <v>2738</v>
      </c>
      <c r="F625" s="50" t="s">
        <v>2726</v>
      </c>
      <c r="G625" s="50" t="s">
        <v>2739</v>
      </c>
      <c r="H625" s="50"/>
      <c r="I625" s="50" t="s">
        <v>2740</v>
      </c>
      <c r="J625" s="54">
        <v>0.8</v>
      </c>
      <c r="K625" s="50"/>
      <c r="L625" s="54">
        <v>0.8</v>
      </c>
      <c r="M625" s="66">
        <v>132990</v>
      </c>
      <c r="N625" s="66">
        <v>101689.89</v>
      </c>
      <c r="O625" s="67">
        <v>137000</v>
      </c>
      <c r="P625" s="66">
        <f t="shared" si="9"/>
        <v>-4010</v>
      </c>
      <c r="Q625" s="71" t="s">
        <v>976</v>
      </c>
      <c r="R625" s="29"/>
      <c r="S625" s="29"/>
      <c r="T625" s="29"/>
      <c r="U625" s="29"/>
      <c r="V625" s="29"/>
      <c r="W625" s="29"/>
      <c r="X625" s="29"/>
      <c r="Y625" s="29"/>
      <c r="Z625" s="29"/>
      <c r="AA625" s="29"/>
      <c r="AB625" s="29"/>
      <c r="AC625" s="29"/>
      <c r="AD625" s="29"/>
      <c r="AE625" s="29"/>
      <c r="AF625" s="29"/>
      <c r="AG625" s="29"/>
      <c r="AH625" s="29"/>
      <c r="AI625" s="29"/>
      <c r="AJ625" s="29"/>
      <c r="AK625" s="29"/>
    </row>
    <row r="626" spans="1:37" s="30" customFormat="1" ht="69" customHeight="1" x14ac:dyDescent="0.25">
      <c r="A626" s="28" t="s">
        <v>2744</v>
      </c>
      <c r="B626" s="28" t="s">
        <v>2746</v>
      </c>
      <c r="C626" s="27" t="s">
        <v>2723</v>
      </c>
      <c r="D626" s="50" t="s">
        <v>2742</v>
      </c>
      <c r="E626" s="62" t="s">
        <v>2743</v>
      </c>
      <c r="F626" s="50" t="e">
        <f>'[1]FICHA-1 OBJETIVOS'!G371</f>
        <v>#REF!</v>
      </c>
      <c r="G626" s="50" t="s">
        <v>2744</v>
      </c>
      <c r="H626" s="50"/>
      <c r="I626" s="50" t="s">
        <v>2740</v>
      </c>
      <c r="J626" s="54">
        <v>0.8</v>
      </c>
      <c r="K626" s="50"/>
      <c r="L626" s="54">
        <v>0.8</v>
      </c>
      <c r="M626" s="66">
        <v>56357.32</v>
      </c>
      <c r="N626" s="66">
        <v>35806.42</v>
      </c>
      <c r="O626" s="67">
        <v>75000</v>
      </c>
      <c r="P626" s="66">
        <f t="shared" si="9"/>
        <v>-18642.68</v>
      </c>
      <c r="Q626" s="76" t="s">
        <v>2745</v>
      </c>
      <c r="R626" s="29"/>
      <c r="S626" s="29"/>
      <c r="T626" s="29"/>
      <c r="U626" s="29"/>
      <c r="V626" s="29"/>
      <c r="W626" s="29"/>
      <c r="X626" s="29"/>
      <c r="Y626" s="29"/>
      <c r="Z626" s="29"/>
      <c r="AA626" s="29"/>
      <c r="AB626" s="29"/>
      <c r="AC626" s="29"/>
      <c r="AD626" s="29"/>
      <c r="AE626" s="29"/>
      <c r="AF626" s="29"/>
      <c r="AG626" s="29"/>
      <c r="AH626" s="29"/>
      <c r="AI626" s="29"/>
      <c r="AJ626" s="29"/>
      <c r="AK626" s="29"/>
    </row>
    <row r="627" spans="1:37" s="30" customFormat="1" ht="69" customHeight="1" x14ac:dyDescent="0.25">
      <c r="A627" s="28" t="s">
        <v>2736</v>
      </c>
      <c r="B627" s="28" t="s">
        <v>2732</v>
      </c>
      <c r="C627" s="27" t="s">
        <v>2723</v>
      </c>
      <c r="D627" s="50" t="s">
        <v>2732</v>
      </c>
      <c r="E627" s="62" t="s">
        <v>4063</v>
      </c>
      <c r="F627" s="50" t="s">
        <v>91</v>
      </c>
      <c r="G627" s="50" t="s">
        <v>2733</v>
      </c>
      <c r="H627" s="50"/>
      <c r="I627" s="50" t="s">
        <v>2734</v>
      </c>
      <c r="J627" s="54">
        <v>1</v>
      </c>
      <c r="K627" s="50"/>
      <c r="L627" s="54">
        <v>1</v>
      </c>
      <c r="M627" s="66">
        <v>46000</v>
      </c>
      <c r="N627" s="66">
        <v>19166.669999999998</v>
      </c>
      <c r="O627" s="67">
        <v>46000</v>
      </c>
      <c r="P627" s="66">
        <f t="shared" si="9"/>
        <v>0</v>
      </c>
      <c r="Q627" s="76" t="s">
        <v>2735</v>
      </c>
      <c r="R627" s="29"/>
      <c r="S627" s="29"/>
      <c r="T627" s="29"/>
      <c r="U627" s="29"/>
      <c r="V627" s="29"/>
      <c r="W627" s="29"/>
      <c r="X627" s="29"/>
      <c r="Y627" s="29"/>
      <c r="Z627" s="29"/>
      <c r="AA627" s="29"/>
      <c r="AB627" s="29"/>
      <c r="AC627" s="29"/>
      <c r="AD627" s="29"/>
      <c r="AE627" s="29"/>
      <c r="AF627" s="29"/>
      <c r="AG627" s="29"/>
      <c r="AH627" s="29"/>
      <c r="AI627" s="29"/>
      <c r="AJ627" s="29"/>
      <c r="AK627" s="29"/>
    </row>
    <row r="628" spans="1:37" s="30" customFormat="1" ht="69" customHeight="1" x14ac:dyDescent="0.25">
      <c r="A628" s="28" t="s">
        <v>2748</v>
      </c>
      <c r="B628" s="28" t="s">
        <v>2750</v>
      </c>
      <c r="C628" s="27" t="s">
        <v>2747</v>
      </c>
      <c r="D628" s="50" t="s">
        <v>2737</v>
      </c>
      <c r="E628" s="62" t="s">
        <v>2738</v>
      </c>
      <c r="F628" s="50" t="s">
        <v>91</v>
      </c>
      <c r="G628" s="50" t="s">
        <v>2748</v>
      </c>
      <c r="H628" s="50"/>
      <c r="I628" s="50"/>
      <c r="J628" s="54"/>
      <c r="K628" s="50" t="s">
        <v>2749</v>
      </c>
      <c r="L628" s="54"/>
      <c r="M628" s="66">
        <v>50000</v>
      </c>
      <c r="N628" s="66"/>
      <c r="O628" s="67">
        <v>51500</v>
      </c>
      <c r="P628" s="66">
        <f t="shared" si="9"/>
        <v>-1500</v>
      </c>
      <c r="Q628" s="71" t="s">
        <v>976</v>
      </c>
      <c r="R628" s="29"/>
      <c r="S628" s="29"/>
      <c r="T628" s="29"/>
      <c r="U628" s="29"/>
      <c r="V628" s="29"/>
      <c r="W628" s="29"/>
      <c r="X628" s="29"/>
      <c r="Y628" s="29"/>
      <c r="Z628" s="29"/>
      <c r="AA628" s="29"/>
      <c r="AB628" s="29"/>
      <c r="AC628" s="29"/>
      <c r="AD628" s="29"/>
      <c r="AE628" s="29"/>
      <c r="AF628" s="29"/>
      <c r="AG628" s="29"/>
      <c r="AH628" s="29"/>
      <c r="AI628" s="29"/>
      <c r="AJ628" s="29"/>
      <c r="AK628" s="29"/>
    </row>
    <row r="629" spans="1:37" s="30" customFormat="1" ht="69" customHeight="1" x14ac:dyDescent="0.25">
      <c r="A629" s="28" t="s">
        <v>2767</v>
      </c>
      <c r="B629" s="28" t="s">
        <v>2768</v>
      </c>
      <c r="C629" s="27" t="s">
        <v>6</v>
      </c>
      <c r="D629" s="50" t="s">
        <v>2763</v>
      </c>
      <c r="E629" s="50" t="s">
        <v>2764</v>
      </c>
      <c r="F629" s="50" t="s">
        <v>91</v>
      </c>
      <c r="G629" s="50" t="s">
        <v>2765</v>
      </c>
      <c r="H629" s="50">
        <v>0</v>
      </c>
      <c r="I629" s="50" t="s">
        <v>2766</v>
      </c>
      <c r="J629" s="50">
        <v>0.9</v>
      </c>
      <c r="K629" s="50"/>
      <c r="L629" s="54">
        <v>0.9</v>
      </c>
      <c r="M629" s="66">
        <v>16000</v>
      </c>
      <c r="N629" s="66">
        <f>M629-4477.87</f>
        <v>11522.130000000001</v>
      </c>
      <c r="O629" s="67">
        <v>16000</v>
      </c>
      <c r="P629" s="66">
        <f t="shared" si="9"/>
        <v>0</v>
      </c>
      <c r="Q629" s="71"/>
      <c r="R629" s="29"/>
      <c r="S629" s="29"/>
      <c r="T629" s="29"/>
      <c r="U629" s="29"/>
      <c r="V629" s="29"/>
      <c r="W629" s="29"/>
      <c r="X629" s="29"/>
      <c r="Y629" s="29"/>
      <c r="Z629" s="29"/>
      <c r="AA629" s="29"/>
      <c r="AB629" s="29"/>
      <c r="AC629" s="29"/>
      <c r="AD629" s="29"/>
      <c r="AE629" s="29"/>
      <c r="AF629" s="29"/>
      <c r="AG629" s="29"/>
      <c r="AH629" s="29"/>
      <c r="AI629" s="29"/>
      <c r="AJ629" s="29"/>
      <c r="AK629" s="29"/>
    </row>
    <row r="630" spans="1:37" s="30" customFormat="1" ht="69" customHeight="1" x14ac:dyDescent="0.25">
      <c r="A630" s="28" t="s">
        <v>2755</v>
      </c>
      <c r="B630" s="28" t="s">
        <v>2756</v>
      </c>
      <c r="C630" s="27" t="s">
        <v>6</v>
      </c>
      <c r="D630" s="50" t="s">
        <v>2751</v>
      </c>
      <c r="E630" s="50" t="s">
        <v>2752</v>
      </c>
      <c r="F630" s="50" t="s">
        <v>91</v>
      </c>
      <c r="G630" s="50" t="s">
        <v>2753</v>
      </c>
      <c r="H630" s="50">
        <v>0</v>
      </c>
      <c r="I630" s="50" t="s">
        <v>2754</v>
      </c>
      <c r="J630" s="50">
        <v>0.9</v>
      </c>
      <c r="K630" s="50"/>
      <c r="L630" s="54">
        <v>0.9</v>
      </c>
      <c r="M630" s="66">
        <v>7000</v>
      </c>
      <c r="N630" s="66">
        <f>M630-1004.11</f>
        <v>5995.89</v>
      </c>
      <c r="O630" s="67">
        <v>7000</v>
      </c>
      <c r="P630" s="66">
        <f t="shared" si="9"/>
        <v>0</v>
      </c>
      <c r="Q630" s="71"/>
      <c r="R630" s="29"/>
      <c r="S630" s="29"/>
      <c r="T630" s="29"/>
      <c r="U630" s="29"/>
      <c r="V630" s="29"/>
      <c r="W630" s="29"/>
      <c r="X630" s="29"/>
      <c r="Y630" s="29"/>
      <c r="Z630" s="29"/>
      <c r="AA630" s="29"/>
      <c r="AB630" s="29"/>
      <c r="AC630" s="29"/>
      <c r="AD630" s="29"/>
      <c r="AE630" s="29"/>
      <c r="AF630" s="29"/>
      <c r="AG630" s="29"/>
      <c r="AH630" s="29"/>
      <c r="AI630" s="29"/>
      <c r="AJ630" s="29"/>
      <c r="AK630" s="29"/>
    </row>
    <row r="631" spans="1:37" s="30" customFormat="1" ht="69" customHeight="1" x14ac:dyDescent="0.25">
      <c r="A631" s="28" t="s">
        <v>2761</v>
      </c>
      <c r="B631" s="28" t="s">
        <v>2762</v>
      </c>
      <c r="C631" s="27" t="s">
        <v>6</v>
      </c>
      <c r="D631" s="50" t="s">
        <v>2757</v>
      </c>
      <c r="E631" s="50" t="s">
        <v>2758</v>
      </c>
      <c r="F631" s="50" t="s">
        <v>91</v>
      </c>
      <c r="G631" s="50" t="s">
        <v>2759</v>
      </c>
      <c r="H631" s="50">
        <v>0</v>
      </c>
      <c r="I631" s="50" t="s">
        <v>2760</v>
      </c>
      <c r="J631" s="50">
        <v>0.9</v>
      </c>
      <c r="K631" s="50"/>
      <c r="L631" s="54">
        <v>0.9</v>
      </c>
      <c r="M631" s="66">
        <v>5000</v>
      </c>
      <c r="N631" s="66">
        <f>M631-1606.3</f>
        <v>3393.7</v>
      </c>
      <c r="O631" s="67">
        <v>5000</v>
      </c>
      <c r="P631" s="66">
        <f t="shared" si="9"/>
        <v>0</v>
      </c>
      <c r="Q631" s="71"/>
      <c r="R631" s="29"/>
      <c r="S631" s="29"/>
      <c r="T631" s="29"/>
      <c r="U631" s="29"/>
      <c r="V631" s="29"/>
      <c r="W631" s="29"/>
      <c r="X631" s="29"/>
      <c r="Y631" s="29"/>
      <c r="Z631" s="29"/>
      <c r="AA631" s="29"/>
      <c r="AB631" s="29"/>
      <c r="AC631" s="29"/>
      <c r="AD631" s="29"/>
      <c r="AE631" s="29"/>
      <c r="AF631" s="29"/>
      <c r="AG631" s="29"/>
      <c r="AH631" s="29"/>
      <c r="AI631" s="29"/>
      <c r="AJ631" s="29"/>
      <c r="AK631" s="29"/>
    </row>
    <row r="632" spans="1:37" s="30" customFormat="1" ht="69" customHeight="1" x14ac:dyDescent="0.25">
      <c r="A632" s="28" t="s">
        <v>2806</v>
      </c>
      <c r="B632" s="28" t="s">
        <v>2807</v>
      </c>
      <c r="C632" s="27" t="s">
        <v>128</v>
      </c>
      <c r="D632" s="50" t="s">
        <v>2801</v>
      </c>
      <c r="E632" s="50" t="s">
        <v>2802</v>
      </c>
      <c r="F632" s="50" t="s">
        <v>91</v>
      </c>
      <c r="G632" s="50" t="s">
        <v>2803</v>
      </c>
      <c r="H632" s="50"/>
      <c r="I632" s="50" t="s">
        <v>2804</v>
      </c>
      <c r="J632" s="50">
        <v>3</v>
      </c>
      <c r="K632" s="55">
        <v>2</v>
      </c>
      <c r="L632" s="50">
        <v>3</v>
      </c>
      <c r="M632" s="69">
        <v>16000</v>
      </c>
      <c r="N632" s="68">
        <v>7627.41</v>
      </c>
      <c r="O632" s="69">
        <v>20000</v>
      </c>
      <c r="P632" s="66">
        <f t="shared" si="9"/>
        <v>-4000</v>
      </c>
      <c r="Q632" s="71" t="s">
        <v>2805</v>
      </c>
      <c r="R632" s="29"/>
      <c r="S632" s="29"/>
      <c r="T632" s="29"/>
      <c r="U632" s="29"/>
      <c r="V632" s="29"/>
      <c r="W632" s="29"/>
      <c r="X632" s="29"/>
      <c r="Y632" s="29"/>
      <c r="Z632" s="29"/>
      <c r="AA632" s="29"/>
      <c r="AB632" s="29"/>
      <c r="AC632" s="29"/>
      <c r="AD632" s="29"/>
      <c r="AE632" s="29"/>
      <c r="AF632" s="29"/>
      <c r="AG632" s="29"/>
      <c r="AH632" s="29"/>
      <c r="AI632" s="29"/>
      <c r="AJ632" s="29"/>
      <c r="AK632" s="29"/>
    </row>
    <row r="633" spans="1:37" s="30" customFormat="1" ht="69" customHeight="1" x14ac:dyDescent="0.25">
      <c r="A633" s="28" t="s">
        <v>2870</v>
      </c>
      <c r="B633" s="28" t="s">
        <v>2871</v>
      </c>
      <c r="C633" s="27" t="s">
        <v>128</v>
      </c>
      <c r="D633" s="50" t="s">
        <v>2866</v>
      </c>
      <c r="E633" s="50" t="s">
        <v>2867</v>
      </c>
      <c r="F633" s="50" t="s">
        <v>91</v>
      </c>
      <c r="G633" s="50" t="s">
        <v>2868</v>
      </c>
      <c r="H633" s="50"/>
      <c r="I633" s="50" t="s">
        <v>2869</v>
      </c>
      <c r="J633" s="50">
        <v>100</v>
      </c>
      <c r="K633" s="55">
        <v>62</v>
      </c>
      <c r="L633" s="50">
        <v>100</v>
      </c>
      <c r="M633" s="69">
        <v>12390</v>
      </c>
      <c r="N633" s="68">
        <v>6879.61</v>
      </c>
      <c r="O633" s="69">
        <v>12390</v>
      </c>
      <c r="P633" s="66">
        <f t="shared" si="9"/>
        <v>0</v>
      </c>
      <c r="Q633" s="71"/>
      <c r="R633" s="29"/>
      <c r="S633" s="29"/>
      <c r="T633" s="29"/>
      <c r="U633" s="29"/>
      <c r="V633" s="29"/>
      <c r="W633" s="29"/>
      <c r="X633" s="29"/>
      <c r="Y633" s="29"/>
      <c r="Z633" s="29"/>
      <c r="AA633" s="29"/>
      <c r="AB633" s="29"/>
      <c r="AC633" s="29"/>
      <c r="AD633" s="29"/>
      <c r="AE633" s="29"/>
      <c r="AF633" s="29"/>
      <c r="AG633" s="29"/>
      <c r="AH633" s="29"/>
      <c r="AI633" s="29"/>
      <c r="AJ633" s="29"/>
      <c r="AK633" s="29"/>
    </row>
    <row r="634" spans="1:37" s="30" customFormat="1" ht="69" customHeight="1" x14ac:dyDescent="0.25">
      <c r="A634" s="28" t="s">
        <v>2844</v>
      </c>
      <c r="B634" s="28" t="s">
        <v>2845</v>
      </c>
      <c r="C634" s="27" t="s">
        <v>128</v>
      </c>
      <c r="D634" s="50" t="s">
        <v>2838</v>
      </c>
      <c r="E634" s="50" t="s">
        <v>2839</v>
      </c>
      <c r="F634" s="50" t="s">
        <v>91</v>
      </c>
      <c r="G634" s="50" t="s">
        <v>2840</v>
      </c>
      <c r="H634" s="50"/>
      <c r="I634" s="50" t="s">
        <v>2841</v>
      </c>
      <c r="J634" s="50" t="s">
        <v>2842</v>
      </c>
      <c r="K634" s="55" t="s">
        <v>2843</v>
      </c>
      <c r="L634" s="50" t="s">
        <v>2842</v>
      </c>
      <c r="M634" s="69">
        <v>15000</v>
      </c>
      <c r="N634" s="68">
        <v>9839.42</v>
      </c>
      <c r="O634" s="69">
        <v>15000</v>
      </c>
      <c r="P634" s="66">
        <f t="shared" si="9"/>
        <v>0</v>
      </c>
      <c r="Q634" s="71"/>
      <c r="R634" s="29"/>
      <c r="S634" s="29"/>
      <c r="T634" s="29"/>
      <c r="U634" s="29"/>
      <c r="V634" s="29"/>
      <c r="W634" s="29"/>
      <c r="X634" s="29"/>
      <c r="Y634" s="29"/>
      <c r="Z634" s="29"/>
      <c r="AA634" s="29"/>
      <c r="AB634" s="29"/>
      <c r="AC634" s="29"/>
      <c r="AD634" s="29"/>
      <c r="AE634" s="29"/>
      <c r="AF634" s="29"/>
      <c r="AG634" s="29"/>
      <c r="AH634" s="29"/>
      <c r="AI634" s="29"/>
      <c r="AJ634" s="29"/>
      <c r="AK634" s="29"/>
    </row>
    <row r="635" spans="1:37" s="30" customFormat="1" ht="69" customHeight="1" x14ac:dyDescent="0.25">
      <c r="A635" s="28" t="s">
        <v>2818</v>
      </c>
      <c r="B635" s="28" t="s">
        <v>2819</v>
      </c>
      <c r="C635" s="27" t="s">
        <v>128</v>
      </c>
      <c r="D635" s="50" t="s">
        <v>2814</v>
      </c>
      <c r="E635" s="50" t="s">
        <v>2815</v>
      </c>
      <c r="F635" s="50" t="s">
        <v>91</v>
      </c>
      <c r="G635" s="50" t="s">
        <v>2816</v>
      </c>
      <c r="H635" s="50"/>
      <c r="I635" s="50" t="s">
        <v>2817</v>
      </c>
      <c r="J635" s="50">
        <v>100</v>
      </c>
      <c r="K635" s="55">
        <v>60</v>
      </c>
      <c r="L635" s="50">
        <v>100</v>
      </c>
      <c r="M635" s="69">
        <v>17000</v>
      </c>
      <c r="N635" s="68">
        <v>6878.29</v>
      </c>
      <c r="O635" s="69">
        <v>17000</v>
      </c>
      <c r="P635" s="66">
        <f t="shared" si="9"/>
        <v>0</v>
      </c>
      <c r="Q635" s="71"/>
      <c r="R635" s="29"/>
      <c r="S635" s="29"/>
      <c r="T635" s="29"/>
      <c r="U635" s="29"/>
      <c r="V635" s="29"/>
      <c r="W635" s="29"/>
      <c r="X635" s="29"/>
      <c r="Y635" s="29"/>
      <c r="Z635" s="29"/>
      <c r="AA635" s="29"/>
      <c r="AB635" s="29"/>
      <c r="AC635" s="29"/>
      <c r="AD635" s="29"/>
      <c r="AE635" s="29"/>
      <c r="AF635" s="29"/>
      <c r="AG635" s="29"/>
      <c r="AH635" s="29"/>
      <c r="AI635" s="29"/>
      <c r="AJ635" s="29"/>
      <c r="AK635" s="29"/>
    </row>
    <row r="636" spans="1:37" s="30" customFormat="1" ht="69" customHeight="1" x14ac:dyDescent="0.25">
      <c r="A636" s="28" t="s">
        <v>2793</v>
      </c>
      <c r="B636" s="28" t="s">
        <v>2794</v>
      </c>
      <c r="C636" s="27" t="s">
        <v>128</v>
      </c>
      <c r="D636" s="50" t="s">
        <v>2789</v>
      </c>
      <c r="E636" s="50" t="s">
        <v>2790</v>
      </c>
      <c r="F636" s="50" t="s">
        <v>91</v>
      </c>
      <c r="G636" s="50" t="s">
        <v>2791</v>
      </c>
      <c r="H636" s="50"/>
      <c r="I636" s="50" t="s">
        <v>2792</v>
      </c>
      <c r="J636" s="50">
        <v>250</v>
      </c>
      <c r="K636" s="55">
        <v>250</v>
      </c>
      <c r="L636" s="50">
        <v>250</v>
      </c>
      <c r="M636" s="69">
        <v>19500</v>
      </c>
      <c r="N636" s="68">
        <v>20303.990000000002</v>
      </c>
      <c r="O636" s="69">
        <v>19500</v>
      </c>
      <c r="P636" s="66">
        <f t="shared" si="9"/>
        <v>0</v>
      </c>
      <c r="Q636" s="71"/>
      <c r="R636" s="29"/>
      <c r="S636" s="29"/>
      <c r="T636" s="29"/>
      <c r="U636" s="29"/>
      <c r="V636" s="29"/>
      <c r="W636" s="29"/>
      <c r="X636" s="29"/>
      <c r="Y636" s="29"/>
      <c r="Z636" s="29"/>
      <c r="AA636" s="29"/>
      <c r="AB636" s="29"/>
      <c r="AC636" s="29"/>
      <c r="AD636" s="29"/>
      <c r="AE636" s="29"/>
      <c r="AF636" s="29"/>
      <c r="AG636" s="29"/>
      <c r="AH636" s="29"/>
      <c r="AI636" s="29"/>
      <c r="AJ636" s="29"/>
      <c r="AK636" s="29"/>
    </row>
    <row r="637" spans="1:37" s="30" customFormat="1" ht="69" customHeight="1" x14ac:dyDescent="0.25">
      <c r="A637" s="28" t="s">
        <v>2864</v>
      </c>
      <c r="B637" s="28" t="s">
        <v>2865</v>
      </c>
      <c r="C637" s="27" t="s">
        <v>128</v>
      </c>
      <c r="D637" s="50" t="s">
        <v>2860</v>
      </c>
      <c r="E637" s="50" t="s">
        <v>2861</v>
      </c>
      <c r="F637" s="50" t="s">
        <v>91</v>
      </c>
      <c r="G637" s="50" t="s">
        <v>2862</v>
      </c>
      <c r="H637" s="50"/>
      <c r="I637" s="50" t="s">
        <v>2863</v>
      </c>
      <c r="J637" s="50">
        <v>3500</v>
      </c>
      <c r="K637" s="55">
        <v>2625</v>
      </c>
      <c r="L637" s="50">
        <v>4000</v>
      </c>
      <c r="M637" s="69">
        <v>20000</v>
      </c>
      <c r="N637" s="68">
        <v>11441.74</v>
      </c>
      <c r="O637" s="69">
        <v>20000</v>
      </c>
      <c r="P637" s="66">
        <f t="shared" si="9"/>
        <v>0</v>
      </c>
      <c r="Q637" s="71"/>
      <c r="R637" s="29"/>
      <c r="S637" s="29"/>
      <c r="T637" s="29"/>
      <c r="U637" s="29"/>
      <c r="V637" s="29"/>
      <c r="W637" s="29"/>
      <c r="X637" s="29"/>
      <c r="Y637" s="29"/>
      <c r="Z637" s="29"/>
      <c r="AA637" s="29"/>
      <c r="AB637" s="29"/>
      <c r="AC637" s="29"/>
      <c r="AD637" s="29"/>
      <c r="AE637" s="29"/>
      <c r="AF637" s="29"/>
      <c r="AG637" s="29"/>
      <c r="AH637" s="29"/>
      <c r="AI637" s="29"/>
      <c r="AJ637" s="29"/>
      <c r="AK637" s="29"/>
    </row>
    <row r="638" spans="1:37" s="30" customFormat="1" ht="69" customHeight="1" x14ac:dyDescent="0.25">
      <c r="A638" s="28" t="s">
        <v>651</v>
      </c>
      <c r="B638" s="28" t="s">
        <v>652</v>
      </c>
      <c r="C638" s="27" t="s">
        <v>128</v>
      </c>
      <c r="D638" s="50" t="s">
        <v>647</v>
      </c>
      <c r="E638" s="50" t="s">
        <v>648</v>
      </c>
      <c r="F638" s="50" t="s">
        <v>91</v>
      </c>
      <c r="G638" s="50" t="s">
        <v>649</v>
      </c>
      <c r="H638" s="50"/>
      <c r="I638" s="50" t="s">
        <v>650</v>
      </c>
      <c r="J638" s="50">
        <v>1</v>
      </c>
      <c r="K638" s="55">
        <v>1</v>
      </c>
      <c r="L638" s="50">
        <v>1</v>
      </c>
      <c r="M638" s="69">
        <v>10000</v>
      </c>
      <c r="N638" s="68">
        <v>1121</v>
      </c>
      <c r="O638" s="69">
        <v>10000</v>
      </c>
      <c r="P638" s="66">
        <f t="shared" si="9"/>
        <v>0</v>
      </c>
      <c r="Q638" s="71"/>
      <c r="R638" s="31"/>
      <c r="S638" s="31"/>
      <c r="T638" s="31"/>
      <c r="U638" s="31"/>
      <c r="V638" s="31"/>
      <c r="W638" s="35"/>
      <c r="X638" s="31"/>
      <c r="Y638" s="31"/>
      <c r="Z638" s="32"/>
      <c r="AA638" s="32"/>
      <c r="AB638" s="33"/>
      <c r="AC638" s="32"/>
      <c r="AD638" s="32"/>
      <c r="AE638" s="34"/>
      <c r="AF638" s="29"/>
      <c r="AG638" s="29"/>
      <c r="AH638" s="29"/>
      <c r="AI638" s="29"/>
      <c r="AJ638" s="29"/>
      <c r="AK638" s="29"/>
    </row>
    <row r="639" spans="1:37" s="30" customFormat="1" ht="69" customHeight="1" x14ac:dyDescent="0.25">
      <c r="A639" s="28" t="s">
        <v>2799</v>
      </c>
      <c r="B639" s="28" t="s">
        <v>2800</v>
      </c>
      <c r="C639" s="27" t="s">
        <v>128</v>
      </c>
      <c r="D639" s="50" t="s">
        <v>2795</v>
      </c>
      <c r="E639" s="50" t="s">
        <v>2796</v>
      </c>
      <c r="F639" s="50" t="s">
        <v>91</v>
      </c>
      <c r="G639" s="50" t="s">
        <v>2797</v>
      </c>
      <c r="H639" s="50"/>
      <c r="I639" s="50" t="s">
        <v>2798</v>
      </c>
      <c r="J639" s="50">
        <v>100</v>
      </c>
      <c r="K639" s="55">
        <v>59</v>
      </c>
      <c r="L639" s="50">
        <v>100</v>
      </c>
      <c r="M639" s="69">
        <v>28000</v>
      </c>
      <c r="N639" s="68">
        <v>15966.12</v>
      </c>
      <c r="O639" s="69">
        <v>28000</v>
      </c>
      <c r="P639" s="66">
        <f t="shared" si="9"/>
        <v>0</v>
      </c>
      <c r="Q639" s="71"/>
      <c r="R639" s="31"/>
      <c r="S639" s="31"/>
      <c r="T639" s="31"/>
      <c r="U639" s="31"/>
      <c r="V639" s="31"/>
      <c r="W639" s="35"/>
      <c r="X639" s="31"/>
      <c r="Y639" s="31"/>
      <c r="Z639" s="32"/>
      <c r="AA639" s="32"/>
      <c r="AB639" s="33"/>
      <c r="AC639" s="32"/>
      <c r="AD639" s="32"/>
      <c r="AE639" s="34"/>
      <c r="AF639" s="29"/>
      <c r="AG639" s="29"/>
      <c r="AH639" s="29"/>
      <c r="AI639" s="29"/>
      <c r="AJ639" s="29"/>
      <c r="AK639" s="29"/>
    </row>
    <row r="640" spans="1:37" s="30" customFormat="1" ht="69" customHeight="1" x14ac:dyDescent="0.25">
      <c r="A640" s="28" t="s">
        <v>2836</v>
      </c>
      <c r="B640" s="28" t="s">
        <v>2837</v>
      </c>
      <c r="C640" s="27" t="s">
        <v>128</v>
      </c>
      <c r="D640" s="50" t="s">
        <v>2832</v>
      </c>
      <c r="E640" s="50" t="s">
        <v>2833</v>
      </c>
      <c r="F640" s="50" t="s">
        <v>91</v>
      </c>
      <c r="G640" s="50" t="s">
        <v>2834</v>
      </c>
      <c r="H640" s="50"/>
      <c r="I640" s="50" t="s">
        <v>2835</v>
      </c>
      <c r="J640" s="50">
        <v>100</v>
      </c>
      <c r="K640" s="55">
        <v>70</v>
      </c>
      <c r="L640" s="50">
        <v>100</v>
      </c>
      <c r="M640" s="69">
        <v>7800</v>
      </c>
      <c r="N640" s="68">
        <v>4689.8999999999996</v>
      </c>
      <c r="O640" s="69">
        <v>7800</v>
      </c>
      <c r="P640" s="66">
        <f t="shared" si="9"/>
        <v>0</v>
      </c>
      <c r="Q640" s="71"/>
      <c r="R640" s="31"/>
      <c r="S640" s="31"/>
      <c r="T640" s="31"/>
      <c r="U640" s="31"/>
      <c r="V640" s="31"/>
      <c r="W640" s="35"/>
      <c r="X640" s="31"/>
      <c r="Y640" s="36"/>
      <c r="Z640" s="32"/>
      <c r="AA640" s="32"/>
      <c r="AB640" s="33"/>
      <c r="AC640" s="32"/>
      <c r="AD640" s="32"/>
      <c r="AE640" s="34"/>
      <c r="AF640" s="29"/>
      <c r="AG640" s="29"/>
      <c r="AH640" s="29"/>
      <c r="AI640" s="29"/>
      <c r="AJ640" s="29"/>
      <c r="AK640" s="29"/>
    </row>
    <row r="641" spans="1:37" s="30" customFormat="1" ht="69" customHeight="1" x14ac:dyDescent="0.25">
      <c r="A641" s="28" t="s">
        <v>193</v>
      </c>
      <c r="B641" s="28" t="s">
        <v>194</v>
      </c>
      <c r="C641" s="27" t="s">
        <v>128</v>
      </c>
      <c r="D641" s="50" t="s">
        <v>188</v>
      </c>
      <c r="E641" s="50" t="s">
        <v>189</v>
      </c>
      <c r="F641" s="50" t="s">
        <v>91</v>
      </c>
      <c r="G641" s="50" t="s">
        <v>190</v>
      </c>
      <c r="H641" s="50"/>
      <c r="I641" s="50" t="s">
        <v>191</v>
      </c>
      <c r="J641" s="50">
        <v>7</v>
      </c>
      <c r="K641" s="55">
        <v>2</v>
      </c>
      <c r="L641" s="50">
        <v>7</v>
      </c>
      <c r="M641" s="69">
        <v>20000</v>
      </c>
      <c r="N641" s="68">
        <v>19235.400000000001</v>
      </c>
      <c r="O641" s="69">
        <v>30000</v>
      </c>
      <c r="P641" s="66">
        <f t="shared" si="9"/>
        <v>-10000</v>
      </c>
      <c r="Q641" s="71" t="s">
        <v>192</v>
      </c>
      <c r="R641" s="29"/>
      <c r="S641" s="29"/>
      <c r="T641" s="29"/>
      <c r="U641" s="29"/>
      <c r="V641" s="29"/>
      <c r="W641" s="29"/>
      <c r="X641" s="29"/>
      <c r="Y641" s="29"/>
      <c r="Z641" s="29"/>
      <c r="AA641" s="29"/>
      <c r="AB641" s="29"/>
      <c r="AC641" s="29"/>
      <c r="AD641" s="29"/>
      <c r="AE641" s="29"/>
      <c r="AF641" s="29"/>
      <c r="AG641" s="29"/>
      <c r="AH641" s="29"/>
      <c r="AI641" s="29"/>
      <c r="AJ641" s="29"/>
      <c r="AK641" s="29"/>
    </row>
    <row r="642" spans="1:37" s="30" customFormat="1" ht="69" customHeight="1" x14ac:dyDescent="0.25">
      <c r="A642" s="28" t="s">
        <v>135</v>
      </c>
      <c r="B642" s="28" t="s">
        <v>136</v>
      </c>
      <c r="C642" s="27" t="s">
        <v>128</v>
      </c>
      <c r="D642" s="50" t="s">
        <v>129</v>
      </c>
      <c r="E642" s="50" t="s">
        <v>130</v>
      </c>
      <c r="F642" s="50" t="s">
        <v>91</v>
      </c>
      <c r="G642" s="50" t="s">
        <v>131</v>
      </c>
      <c r="H642" s="50"/>
      <c r="I642" s="50" t="s">
        <v>133</v>
      </c>
      <c r="J642" s="50"/>
      <c r="K642" s="55"/>
      <c r="L642" s="50">
        <v>10</v>
      </c>
      <c r="M642" s="69"/>
      <c r="N642" s="68"/>
      <c r="O642" s="69">
        <v>25000</v>
      </c>
      <c r="P642" s="66">
        <f t="shared" si="9"/>
        <v>-25000</v>
      </c>
      <c r="Q642" s="71" t="s">
        <v>134</v>
      </c>
      <c r="R642" s="29"/>
      <c r="S642" s="29"/>
      <c r="T642" s="29"/>
      <c r="U642" s="29"/>
      <c r="V642" s="29"/>
      <c r="W642" s="29"/>
      <c r="X642" s="29"/>
      <c r="Y642" s="29"/>
      <c r="Z642" s="29"/>
      <c r="AA642" s="29"/>
      <c r="AB642" s="29"/>
      <c r="AC642" s="29"/>
      <c r="AD642" s="29"/>
      <c r="AE642" s="29"/>
      <c r="AF642" s="29"/>
      <c r="AG642" s="29"/>
      <c r="AH642" s="29"/>
      <c r="AI642" s="29"/>
      <c r="AJ642" s="29"/>
      <c r="AK642" s="29"/>
    </row>
    <row r="643" spans="1:37" s="30" customFormat="1" ht="69" customHeight="1" x14ac:dyDescent="0.25">
      <c r="A643" s="28" t="s">
        <v>2858</v>
      </c>
      <c r="B643" s="28" t="s">
        <v>2859</v>
      </c>
      <c r="C643" s="27" t="s">
        <v>128</v>
      </c>
      <c r="D643" s="50" t="s">
        <v>2852</v>
      </c>
      <c r="E643" s="50" t="s">
        <v>2853</v>
      </c>
      <c r="F643" s="50" t="s">
        <v>91</v>
      </c>
      <c r="G643" s="50" t="s">
        <v>2854</v>
      </c>
      <c r="H643" s="50"/>
      <c r="I643" s="50" t="s">
        <v>2855</v>
      </c>
      <c r="J643" s="50" t="s">
        <v>2856</v>
      </c>
      <c r="K643" s="55" t="s">
        <v>2857</v>
      </c>
      <c r="L643" s="50" t="s">
        <v>2856</v>
      </c>
      <c r="M643" s="69">
        <v>6000</v>
      </c>
      <c r="N643" s="68">
        <v>2856.45</v>
      </c>
      <c r="O643" s="69">
        <v>6000</v>
      </c>
      <c r="P643" s="66">
        <f t="shared" ref="P643:P684" si="10">M643-O643</f>
        <v>0</v>
      </c>
      <c r="Q643" s="71"/>
      <c r="R643" s="29"/>
      <c r="S643" s="29"/>
      <c r="T643" s="29"/>
      <c r="U643" s="29"/>
      <c r="V643" s="29"/>
      <c r="W643" s="29"/>
      <c r="X643" s="29"/>
      <c r="Y643" s="29"/>
      <c r="Z643" s="29"/>
      <c r="AA643" s="29"/>
      <c r="AB643" s="29"/>
      <c r="AC643" s="29"/>
      <c r="AD643" s="29"/>
      <c r="AE643" s="29"/>
      <c r="AF643" s="29"/>
      <c r="AG643" s="29"/>
      <c r="AH643" s="29"/>
      <c r="AI643" s="29"/>
      <c r="AJ643" s="29"/>
      <c r="AK643" s="29"/>
    </row>
    <row r="644" spans="1:37" s="30" customFormat="1" ht="69" customHeight="1" x14ac:dyDescent="0.25">
      <c r="A644" s="28" t="s">
        <v>2824</v>
      </c>
      <c r="B644" s="28" t="s">
        <v>2825</v>
      </c>
      <c r="C644" s="27" t="s">
        <v>128</v>
      </c>
      <c r="D644" s="50" t="s">
        <v>2820</v>
      </c>
      <c r="E644" s="50" t="s">
        <v>2821</v>
      </c>
      <c r="F644" s="50" t="s">
        <v>91</v>
      </c>
      <c r="G644" s="50" t="s">
        <v>2822</v>
      </c>
      <c r="H644" s="50"/>
      <c r="I644" s="50" t="s">
        <v>2823</v>
      </c>
      <c r="J644" s="50">
        <v>200</v>
      </c>
      <c r="K644" s="55">
        <v>200</v>
      </c>
      <c r="L644" s="50">
        <v>200</v>
      </c>
      <c r="M644" s="69">
        <v>12000</v>
      </c>
      <c r="N644" s="68">
        <v>11996.5</v>
      </c>
      <c r="O644" s="69">
        <v>12000</v>
      </c>
      <c r="P644" s="66">
        <f t="shared" si="10"/>
        <v>0</v>
      </c>
      <c r="Q644" s="71"/>
      <c r="R644" s="29"/>
      <c r="S644" s="29"/>
      <c r="T644" s="29"/>
      <c r="U644" s="29"/>
      <c r="V644" s="29"/>
      <c r="W644" s="29"/>
      <c r="X644" s="29"/>
      <c r="Y644" s="29"/>
      <c r="Z644" s="29"/>
      <c r="AA644" s="29"/>
      <c r="AB644" s="29"/>
      <c r="AC644" s="29"/>
      <c r="AD644" s="29"/>
      <c r="AE644" s="29"/>
      <c r="AF644" s="29"/>
      <c r="AG644" s="29"/>
      <c r="AH644" s="29"/>
      <c r="AI644" s="29"/>
      <c r="AJ644" s="29"/>
      <c r="AK644" s="29"/>
    </row>
    <row r="645" spans="1:37" s="30" customFormat="1" ht="69" customHeight="1" x14ac:dyDescent="0.25">
      <c r="A645" s="28" t="s">
        <v>2773</v>
      </c>
      <c r="B645" s="28" t="s">
        <v>2774</v>
      </c>
      <c r="C645" s="27" t="s">
        <v>128</v>
      </c>
      <c r="D645" s="50" t="s">
        <v>2769</v>
      </c>
      <c r="E645" s="50" t="s">
        <v>2770</v>
      </c>
      <c r="F645" s="50" t="s">
        <v>91</v>
      </c>
      <c r="G645" s="50" t="s">
        <v>2771</v>
      </c>
      <c r="H645" s="50"/>
      <c r="I645" s="50" t="s">
        <v>2772</v>
      </c>
      <c r="J645" s="50">
        <v>1</v>
      </c>
      <c r="K645" s="55">
        <v>1</v>
      </c>
      <c r="L645" s="50">
        <v>1</v>
      </c>
      <c r="M645" s="69">
        <v>41176.300000000003</v>
      </c>
      <c r="N645" s="68">
        <v>0</v>
      </c>
      <c r="O645" s="69">
        <v>41176.300000000003</v>
      </c>
      <c r="P645" s="66">
        <f t="shared" si="10"/>
        <v>0</v>
      </c>
      <c r="Q645" s="71"/>
      <c r="R645" s="29"/>
      <c r="S645" s="29"/>
      <c r="T645" s="29"/>
      <c r="U645" s="29"/>
      <c r="V645" s="29"/>
      <c r="W645" s="29"/>
      <c r="X645" s="29"/>
      <c r="Y645" s="29"/>
      <c r="Z645" s="29"/>
      <c r="AA645" s="29"/>
      <c r="AB645" s="29"/>
      <c r="AC645" s="29"/>
      <c r="AD645" s="29"/>
      <c r="AE645" s="29"/>
      <c r="AF645" s="29"/>
      <c r="AG645" s="29"/>
      <c r="AH645" s="29"/>
      <c r="AI645" s="29"/>
      <c r="AJ645" s="29"/>
      <c r="AK645" s="29"/>
    </row>
    <row r="646" spans="1:37" s="30" customFormat="1" ht="69" customHeight="1" x14ac:dyDescent="0.25">
      <c r="A646" s="28" t="s">
        <v>2812</v>
      </c>
      <c r="B646" s="28" t="s">
        <v>2813</v>
      </c>
      <c r="C646" s="27" t="s">
        <v>128</v>
      </c>
      <c r="D646" s="50" t="s">
        <v>2808</v>
      </c>
      <c r="E646" s="50" t="s">
        <v>2809</v>
      </c>
      <c r="F646" s="50" t="s">
        <v>91</v>
      </c>
      <c r="G646" s="50" t="s">
        <v>2810</v>
      </c>
      <c r="H646" s="50"/>
      <c r="I646" s="50" t="s">
        <v>2811</v>
      </c>
      <c r="J646" s="50">
        <v>100</v>
      </c>
      <c r="K646" s="55">
        <v>100</v>
      </c>
      <c r="L646" s="50">
        <v>100</v>
      </c>
      <c r="M646" s="69">
        <v>2000</v>
      </c>
      <c r="N646" s="68">
        <v>2000</v>
      </c>
      <c r="O646" s="69">
        <v>2000</v>
      </c>
      <c r="P646" s="66">
        <f t="shared" si="10"/>
        <v>0</v>
      </c>
      <c r="Q646" s="71"/>
      <c r="R646" s="29"/>
      <c r="S646" s="29"/>
      <c r="T646" s="29"/>
      <c r="U646" s="29"/>
      <c r="V646" s="29"/>
      <c r="W646" s="29"/>
      <c r="X646" s="29"/>
      <c r="Y646" s="29"/>
      <c r="Z646" s="29"/>
      <c r="AA646" s="29"/>
      <c r="AB646" s="29"/>
      <c r="AC646" s="29"/>
      <c r="AD646" s="29"/>
      <c r="AE646" s="29"/>
      <c r="AF646" s="29"/>
      <c r="AG646" s="29"/>
      <c r="AH646" s="29"/>
      <c r="AI646" s="29"/>
      <c r="AJ646" s="29"/>
      <c r="AK646" s="29"/>
    </row>
    <row r="647" spans="1:37" s="30" customFormat="1" ht="69" customHeight="1" x14ac:dyDescent="0.25">
      <c r="A647" s="28" t="s">
        <v>2830</v>
      </c>
      <c r="B647" s="28" t="s">
        <v>2831</v>
      </c>
      <c r="C647" s="27" t="s">
        <v>128</v>
      </c>
      <c r="D647" s="50" t="s">
        <v>2826</v>
      </c>
      <c r="E647" s="50" t="s">
        <v>2827</v>
      </c>
      <c r="F647" s="50" t="s">
        <v>91</v>
      </c>
      <c r="G647" s="50" t="s">
        <v>2828</v>
      </c>
      <c r="H647" s="50"/>
      <c r="I647" s="50" t="s">
        <v>2829</v>
      </c>
      <c r="J647" s="50">
        <v>6</v>
      </c>
      <c r="K647" s="55">
        <v>6</v>
      </c>
      <c r="L647" s="50">
        <v>6</v>
      </c>
      <c r="M647" s="69">
        <v>20000</v>
      </c>
      <c r="N647" s="68">
        <v>20000</v>
      </c>
      <c r="O647" s="69">
        <v>20000</v>
      </c>
      <c r="P647" s="66">
        <f t="shared" si="10"/>
        <v>0</v>
      </c>
      <c r="Q647" s="71"/>
      <c r="R647" s="29"/>
      <c r="S647" s="29"/>
      <c r="T647" s="29"/>
      <c r="U647" s="29"/>
      <c r="V647" s="29"/>
      <c r="W647" s="29"/>
      <c r="X647" s="29"/>
      <c r="Y647" s="29"/>
      <c r="Z647" s="29"/>
      <c r="AA647" s="29"/>
      <c r="AB647" s="29"/>
      <c r="AC647" s="29"/>
      <c r="AD647" s="29"/>
      <c r="AE647" s="29"/>
      <c r="AF647" s="29"/>
      <c r="AG647" s="29"/>
      <c r="AH647" s="29"/>
      <c r="AI647" s="29"/>
      <c r="AJ647" s="29"/>
      <c r="AK647" s="29"/>
    </row>
    <row r="648" spans="1:37" s="30" customFormat="1" ht="69" customHeight="1" x14ac:dyDescent="0.25">
      <c r="A648" s="28" t="s">
        <v>2850</v>
      </c>
      <c r="B648" s="28" t="s">
        <v>2851</v>
      </c>
      <c r="C648" s="27" t="s">
        <v>128</v>
      </c>
      <c r="D648" s="50" t="s">
        <v>2846</v>
      </c>
      <c r="E648" s="50" t="s">
        <v>2847</v>
      </c>
      <c r="F648" s="50" t="s">
        <v>91</v>
      </c>
      <c r="G648" s="50" t="s">
        <v>2848</v>
      </c>
      <c r="H648" s="50"/>
      <c r="I648" s="50" t="s">
        <v>2849</v>
      </c>
      <c r="J648" s="50">
        <v>400</v>
      </c>
      <c r="K648" s="55">
        <v>200</v>
      </c>
      <c r="L648" s="50">
        <v>300</v>
      </c>
      <c r="M648" s="69">
        <v>30000</v>
      </c>
      <c r="N648" s="68">
        <v>11835.34</v>
      </c>
      <c r="O648" s="69">
        <v>30000</v>
      </c>
      <c r="P648" s="66">
        <f t="shared" si="10"/>
        <v>0</v>
      </c>
      <c r="Q648" s="71"/>
      <c r="R648" s="29"/>
      <c r="S648" s="29"/>
      <c r="T648" s="29"/>
      <c r="U648" s="29"/>
      <c r="V648" s="29"/>
      <c r="W648" s="29"/>
      <c r="X648" s="29"/>
      <c r="Y648" s="29"/>
      <c r="Z648" s="29"/>
      <c r="AA648" s="29"/>
      <c r="AB648" s="29"/>
      <c r="AC648" s="29"/>
      <c r="AD648" s="29"/>
      <c r="AE648" s="29"/>
      <c r="AF648" s="29"/>
      <c r="AG648" s="29"/>
      <c r="AH648" s="29"/>
      <c r="AI648" s="29"/>
      <c r="AJ648" s="29"/>
      <c r="AK648" s="29"/>
    </row>
    <row r="649" spans="1:37" s="30" customFormat="1" ht="69" customHeight="1" x14ac:dyDescent="0.25">
      <c r="A649" s="28" t="s">
        <v>2780</v>
      </c>
      <c r="B649" s="28" t="s">
        <v>2781</v>
      </c>
      <c r="C649" s="27" t="s">
        <v>128</v>
      </c>
      <c r="D649" s="50" t="s">
        <v>2775</v>
      </c>
      <c r="E649" s="50" t="s">
        <v>2776</v>
      </c>
      <c r="F649" s="50" t="s">
        <v>91</v>
      </c>
      <c r="G649" s="50" t="s">
        <v>2777</v>
      </c>
      <c r="H649" s="50"/>
      <c r="I649" s="50" t="s">
        <v>2778</v>
      </c>
      <c r="J649" s="50">
        <v>500</v>
      </c>
      <c r="K649" s="55">
        <v>340</v>
      </c>
      <c r="L649" s="50">
        <v>700</v>
      </c>
      <c r="M649" s="69">
        <v>35000</v>
      </c>
      <c r="N649" s="68">
        <v>33833.93</v>
      </c>
      <c r="O649" s="69">
        <v>45000</v>
      </c>
      <c r="P649" s="66">
        <f t="shared" si="10"/>
        <v>-10000</v>
      </c>
      <c r="Q649" s="71" t="s">
        <v>2779</v>
      </c>
      <c r="R649" s="29"/>
      <c r="S649" s="29"/>
      <c r="T649" s="29"/>
      <c r="U649" s="29"/>
      <c r="V649" s="29"/>
      <c r="W649" s="29"/>
      <c r="X649" s="29"/>
      <c r="Y649" s="29"/>
      <c r="Z649" s="29"/>
      <c r="AA649" s="29"/>
      <c r="AB649" s="29"/>
      <c r="AC649" s="29"/>
      <c r="AD649" s="29"/>
      <c r="AE649" s="29"/>
      <c r="AF649" s="29"/>
      <c r="AG649" s="29"/>
      <c r="AH649" s="29"/>
      <c r="AI649" s="29"/>
      <c r="AJ649" s="29"/>
      <c r="AK649" s="29"/>
    </row>
    <row r="650" spans="1:37" s="30" customFormat="1" ht="69" customHeight="1" x14ac:dyDescent="0.25">
      <c r="A650" s="28" t="s">
        <v>2787</v>
      </c>
      <c r="B650" s="28" t="s">
        <v>2788</v>
      </c>
      <c r="C650" s="27" t="s">
        <v>128</v>
      </c>
      <c r="D650" s="50" t="s">
        <v>2782</v>
      </c>
      <c r="E650" s="50" t="s">
        <v>2783</v>
      </c>
      <c r="F650" s="50" t="s">
        <v>91</v>
      </c>
      <c r="G650" s="50" t="s">
        <v>2784</v>
      </c>
      <c r="H650" s="50"/>
      <c r="I650" s="50" t="s">
        <v>2785</v>
      </c>
      <c r="J650" s="50">
        <v>100</v>
      </c>
      <c r="K650" s="55">
        <v>68</v>
      </c>
      <c r="L650" s="50">
        <v>100</v>
      </c>
      <c r="M650" s="69">
        <v>310000</v>
      </c>
      <c r="N650" s="68">
        <v>196373.77</v>
      </c>
      <c r="O650" s="69">
        <v>350000</v>
      </c>
      <c r="P650" s="66">
        <f t="shared" si="10"/>
        <v>-40000</v>
      </c>
      <c r="Q650" s="71" t="s">
        <v>2786</v>
      </c>
      <c r="R650" s="29"/>
      <c r="S650" s="29"/>
      <c r="T650" s="29"/>
      <c r="U650" s="29"/>
      <c r="V650" s="29"/>
      <c r="W650" s="29"/>
      <c r="X650" s="29"/>
      <c r="Y650" s="29"/>
      <c r="Z650" s="29"/>
      <c r="AA650" s="29"/>
      <c r="AB650" s="29"/>
      <c r="AC650" s="29"/>
      <c r="AD650" s="29"/>
      <c r="AE650" s="29"/>
      <c r="AF650" s="29"/>
      <c r="AG650" s="29"/>
      <c r="AH650" s="29"/>
      <c r="AI650" s="29"/>
      <c r="AJ650" s="29"/>
      <c r="AK650" s="29"/>
    </row>
    <row r="651" spans="1:37" s="30" customFormat="1" ht="69" customHeight="1" x14ac:dyDescent="0.25">
      <c r="A651" s="28" t="s">
        <v>2877</v>
      </c>
      <c r="B651" s="28" t="s">
        <v>2878</v>
      </c>
      <c r="C651" s="27" t="s">
        <v>117</v>
      </c>
      <c r="D651" s="50" t="s">
        <v>2872</v>
      </c>
      <c r="E651" s="50" t="s">
        <v>2873</v>
      </c>
      <c r="F651" s="50" t="s">
        <v>91</v>
      </c>
      <c r="G651" s="50" t="s">
        <v>2874</v>
      </c>
      <c r="H651" s="50"/>
      <c r="I651" s="50" t="s">
        <v>2875</v>
      </c>
      <c r="J651" s="50"/>
      <c r="K651" s="50"/>
      <c r="L651" s="50" t="s">
        <v>124</v>
      </c>
      <c r="M651" s="66"/>
      <c r="N651" s="66"/>
      <c r="O651" s="67">
        <v>4200</v>
      </c>
      <c r="P651" s="66">
        <f t="shared" si="10"/>
        <v>-4200</v>
      </c>
      <c r="Q651" s="71" t="s">
        <v>2876</v>
      </c>
      <c r="R651" s="29"/>
      <c r="S651" s="29"/>
      <c r="T651" s="29"/>
      <c r="U651" s="29"/>
      <c r="V651" s="29"/>
      <c r="W651" s="29"/>
      <c r="X651" s="29"/>
      <c r="Y651" s="29"/>
      <c r="Z651" s="29"/>
      <c r="AA651" s="29"/>
      <c r="AB651" s="29"/>
      <c r="AC651" s="29"/>
      <c r="AD651" s="29"/>
      <c r="AE651" s="29"/>
      <c r="AF651" s="29"/>
      <c r="AG651" s="29"/>
      <c r="AH651" s="29"/>
      <c r="AI651" s="29"/>
      <c r="AJ651" s="29"/>
      <c r="AK651" s="29"/>
    </row>
    <row r="652" spans="1:37" s="30" customFormat="1" ht="69" customHeight="1" x14ac:dyDescent="0.25">
      <c r="A652" s="28" t="s">
        <v>126</v>
      </c>
      <c r="B652" s="28" t="s">
        <v>127</v>
      </c>
      <c r="C652" s="27" t="s">
        <v>117</v>
      </c>
      <c r="D652" s="50" t="s">
        <v>118</v>
      </c>
      <c r="E652" s="50" t="s">
        <v>119</v>
      </c>
      <c r="F652" s="50" t="s">
        <v>91</v>
      </c>
      <c r="G652" s="50" t="s">
        <v>120</v>
      </c>
      <c r="H652" s="50"/>
      <c r="I652" s="50" t="s">
        <v>121</v>
      </c>
      <c r="J652" s="50" t="s">
        <v>122</v>
      </c>
      <c r="K652" s="50" t="s">
        <v>123</v>
      </c>
      <c r="L652" s="50" t="s">
        <v>124</v>
      </c>
      <c r="M652" s="68">
        <v>71400</v>
      </c>
      <c r="N652" s="68">
        <v>10000</v>
      </c>
      <c r="O652" s="69">
        <v>61400</v>
      </c>
      <c r="P652" s="66">
        <f t="shared" si="10"/>
        <v>10000</v>
      </c>
      <c r="Q652" s="71" t="s">
        <v>125</v>
      </c>
      <c r="R652" s="29"/>
      <c r="S652" s="29"/>
      <c r="T652" s="29"/>
      <c r="U652" s="29"/>
      <c r="V652" s="29"/>
      <c r="W652" s="29"/>
      <c r="X652" s="29"/>
      <c r="Y652" s="29"/>
      <c r="Z652" s="29"/>
      <c r="AA652" s="29"/>
      <c r="AB652" s="29"/>
      <c r="AC652" s="29"/>
      <c r="AD652" s="29"/>
      <c r="AE652" s="29"/>
      <c r="AF652" s="29"/>
      <c r="AG652" s="29"/>
      <c r="AH652" s="29"/>
      <c r="AI652" s="29"/>
      <c r="AJ652" s="29"/>
      <c r="AK652" s="29"/>
    </row>
    <row r="653" spans="1:37" s="30" customFormat="1" ht="69" customHeight="1" x14ac:dyDescent="0.25">
      <c r="A653" s="28" t="s">
        <v>2882</v>
      </c>
      <c r="B653" s="28" t="s">
        <v>2883</v>
      </c>
      <c r="C653" s="27" t="s">
        <v>2879</v>
      </c>
      <c r="D653" s="50" t="s">
        <v>2880</v>
      </c>
      <c r="E653" s="50" t="s">
        <v>2880</v>
      </c>
      <c r="F653" s="50"/>
      <c r="G653" s="50" t="s">
        <v>2881</v>
      </c>
      <c r="H653" s="50"/>
      <c r="I653" s="50"/>
      <c r="J653" s="50"/>
      <c r="K653" s="50"/>
      <c r="L653" s="50"/>
      <c r="M653" s="66">
        <v>1000</v>
      </c>
      <c r="N653" s="66">
        <v>149.56</v>
      </c>
      <c r="O653" s="67">
        <v>1000</v>
      </c>
      <c r="P653" s="66">
        <f t="shared" si="10"/>
        <v>0</v>
      </c>
      <c r="Q653" s="71"/>
      <c r="R653" s="29"/>
      <c r="S653" s="29"/>
      <c r="T653" s="29"/>
      <c r="U653" s="29"/>
      <c r="V653" s="29"/>
      <c r="W653" s="29"/>
      <c r="X653" s="29"/>
      <c r="Y653" s="29"/>
      <c r="Z653" s="29"/>
      <c r="AA653" s="29"/>
      <c r="AB653" s="29"/>
      <c r="AC653" s="29"/>
      <c r="AD653" s="29"/>
      <c r="AE653" s="29"/>
      <c r="AF653" s="29"/>
      <c r="AG653" s="29"/>
      <c r="AH653" s="29"/>
      <c r="AI653" s="29"/>
      <c r="AJ653" s="29"/>
      <c r="AK653" s="29"/>
    </row>
    <row r="654" spans="1:37" s="30" customFormat="1" ht="69" customHeight="1" x14ac:dyDescent="0.25">
      <c r="A654" s="28" t="s">
        <v>2882</v>
      </c>
      <c r="B654" s="28" t="s">
        <v>2883</v>
      </c>
      <c r="C654" s="27" t="s">
        <v>2879</v>
      </c>
      <c r="D654" s="50" t="s">
        <v>2884</v>
      </c>
      <c r="E654" s="50" t="s">
        <v>2885</v>
      </c>
      <c r="F654" s="50"/>
      <c r="G654" s="50" t="s">
        <v>2886</v>
      </c>
      <c r="H654" s="50"/>
      <c r="I654" s="50"/>
      <c r="J654" s="50"/>
      <c r="K654" s="50"/>
      <c r="L654" s="50"/>
      <c r="M654" s="66">
        <v>1000</v>
      </c>
      <c r="N654" s="66">
        <v>345.85</v>
      </c>
      <c r="O654" s="67">
        <v>1000</v>
      </c>
      <c r="P654" s="66">
        <f t="shared" si="10"/>
        <v>0</v>
      </c>
      <c r="Q654" s="71"/>
      <c r="R654" s="29"/>
      <c r="S654" s="29"/>
      <c r="T654" s="29"/>
      <c r="U654" s="29"/>
      <c r="V654" s="29"/>
      <c r="W654" s="29"/>
      <c r="X654" s="29"/>
      <c r="Y654" s="29"/>
      <c r="Z654" s="29"/>
      <c r="AA654" s="29"/>
      <c r="AB654" s="29"/>
      <c r="AC654" s="29"/>
      <c r="AD654" s="29"/>
      <c r="AE654" s="29"/>
      <c r="AF654" s="29"/>
      <c r="AG654" s="29"/>
      <c r="AH654" s="29"/>
      <c r="AI654" s="29"/>
      <c r="AJ654" s="29"/>
      <c r="AK654" s="29"/>
    </row>
    <row r="655" spans="1:37" s="30" customFormat="1" ht="69" customHeight="1" x14ac:dyDescent="0.25">
      <c r="A655" s="28" t="s">
        <v>2882</v>
      </c>
      <c r="B655" s="28" t="s">
        <v>2883</v>
      </c>
      <c r="C655" s="27" t="s">
        <v>2879</v>
      </c>
      <c r="D655" s="50" t="s">
        <v>2887</v>
      </c>
      <c r="E655" s="50" t="s">
        <v>2888</v>
      </c>
      <c r="F655" s="50"/>
      <c r="G655" s="50" t="s">
        <v>2889</v>
      </c>
      <c r="H655" s="50"/>
      <c r="I655" s="50"/>
      <c r="J655" s="50"/>
      <c r="K655" s="50"/>
      <c r="L655" s="50"/>
      <c r="M655" s="66">
        <v>1000</v>
      </c>
      <c r="N655" s="66">
        <v>48.61</v>
      </c>
      <c r="O655" s="67">
        <v>1000</v>
      </c>
      <c r="P655" s="66">
        <f t="shared" si="10"/>
        <v>0</v>
      </c>
      <c r="Q655" s="71"/>
      <c r="R655" s="29"/>
      <c r="S655" s="29"/>
      <c r="T655" s="29"/>
      <c r="U655" s="29"/>
      <c r="V655" s="29"/>
      <c r="W655" s="29"/>
      <c r="X655" s="29"/>
      <c r="Y655" s="29"/>
      <c r="Z655" s="29"/>
      <c r="AA655" s="29"/>
      <c r="AB655" s="29"/>
      <c r="AC655" s="29"/>
      <c r="AD655" s="29"/>
      <c r="AE655" s="29"/>
      <c r="AF655" s="29"/>
      <c r="AG655" s="29"/>
      <c r="AH655" s="29"/>
      <c r="AI655" s="29"/>
      <c r="AJ655" s="29"/>
      <c r="AK655" s="29"/>
    </row>
    <row r="656" spans="1:37" s="30" customFormat="1" ht="69" customHeight="1" x14ac:dyDescent="0.25">
      <c r="A656" s="28" t="s">
        <v>2882</v>
      </c>
      <c r="B656" s="28" t="s">
        <v>2883</v>
      </c>
      <c r="C656" s="27" t="s">
        <v>2879</v>
      </c>
      <c r="D656" s="50" t="s">
        <v>2890</v>
      </c>
      <c r="E656" s="50" t="s">
        <v>2891</v>
      </c>
      <c r="F656" s="50"/>
      <c r="G656" s="50" t="s">
        <v>2892</v>
      </c>
      <c r="H656" s="50"/>
      <c r="I656" s="50"/>
      <c r="J656" s="50"/>
      <c r="K656" s="50"/>
      <c r="L656" s="50"/>
      <c r="M656" s="66">
        <v>100</v>
      </c>
      <c r="N656" s="66">
        <v>0</v>
      </c>
      <c r="O656" s="67">
        <v>100</v>
      </c>
      <c r="P656" s="66">
        <f t="shared" si="10"/>
        <v>0</v>
      </c>
      <c r="Q656" s="71"/>
      <c r="R656" s="29"/>
      <c r="S656" s="29"/>
      <c r="T656" s="29"/>
      <c r="U656" s="29"/>
      <c r="V656" s="29"/>
      <c r="W656" s="29"/>
      <c r="X656" s="29"/>
      <c r="Y656" s="29"/>
      <c r="Z656" s="29"/>
      <c r="AA656" s="29"/>
      <c r="AB656" s="29"/>
      <c r="AC656" s="29"/>
      <c r="AD656" s="29"/>
      <c r="AE656" s="29"/>
      <c r="AF656" s="29"/>
      <c r="AG656" s="29"/>
      <c r="AH656" s="29"/>
      <c r="AI656" s="29"/>
      <c r="AJ656" s="29"/>
      <c r="AK656" s="29"/>
    </row>
    <row r="657" spans="1:37" s="30" customFormat="1" ht="69" customHeight="1" x14ac:dyDescent="0.25">
      <c r="A657" s="28" t="s">
        <v>2882</v>
      </c>
      <c r="B657" s="28" t="s">
        <v>2883</v>
      </c>
      <c r="C657" s="27" t="s">
        <v>2879</v>
      </c>
      <c r="D657" s="50" t="s">
        <v>2893</v>
      </c>
      <c r="E657" s="50" t="s">
        <v>2894</v>
      </c>
      <c r="F657" s="50"/>
      <c r="G657" s="50" t="s">
        <v>2895</v>
      </c>
      <c r="H657" s="50"/>
      <c r="I657" s="50"/>
      <c r="J657" s="50"/>
      <c r="K657" s="50"/>
      <c r="L657" s="50"/>
      <c r="M657" s="66">
        <v>1000</v>
      </c>
      <c r="N657" s="66">
        <v>568.95000000000005</v>
      </c>
      <c r="O657" s="67">
        <v>1000</v>
      </c>
      <c r="P657" s="66">
        <f t="shared" si="10"/>
        <v>0</v>
      </c>
      <c r="Q657" s="71"/>
      <c r="R657" s="29"/>
      <c r="S657" s="29"/>
      <c r="T657" s="29"/>
      <c r="U657" s="29"/>
      <c r="V657" s="29"/>
      <c r="W657" s="29"/>
      <c r="X657" s="29"/>
      <c r="Y657" s="29"/>
      <c r="Z657" s="29"/>
      <c r="AA657" s="29"/>
      <c r="AB657" s="29"/>
      <c r="AC657" s="29"/>
      <c r="AD657" s="29"/>
      <c r="AE657" s="29"/>
      <c r="AF657" s="29"/>
      <c r="AG657" s="29"/>
      <c r="AH657" s="29"/>
      <c r="AI657" s="29"/>
      <c r="AJ657" s="29"/>
      <c r="AK657" s="29"/>
    </row>
    <row r="658" spans="1:37" s="30" customFormat="1" ht="69" customHeight="1" x14ac:dyDescent="0.25">
      <c r="A658" s="28" t="s">
        <v>2882</v>
      </c>
      <c r="B658" s="28" t="s">
        <v>2883</v>
      </c>
      <c r="C658" s="27" t="s">
        <v>2879</v>
      </c>
      <c r="D658" s="50" t="s">
        <v>2896</v>
      </c>
      <c r="E658" s="50" t="s">
        <v>2897</v>
      </c>
      <c r="F658" s="50"/>
      <c r="G658" s="50" t="s">
        <v>2898</v>
      </c>
      <c r="H658" s="50"/>
      <c r="I658" s="50"/>
      <c r="J658" s="50"/>
      <c r="K658" s="50"/>
      <c r="L658" s="50"/>
      <c r="M658" s="66">
        <v>500</v>
      </c>
      <c r="N658" s="66">
        <v>225</v>
      </c>
      <c r="O658" s="67">
        <v>500</v>
      </c>
      <c r="P658" s="66">
        <f t="shared" si="10"/>
        <v>0</v>
      </c>
      <c r="Q658" s="71"/>
      <c r="R658" s="29"/>
      <c r="S658" s="29"/>
      <c r="T658" s="29"/>
      <c r="U658" s="29"/>
      <c r="V658" s="29"/>
      <c r="W658" s="29"/>
      <c r="X658" s="29"/>
      <c r="Y658" s="29"/>
      <c r="Z658" s="29"/>
      <c r="AA658" s="29"/>
      <c r="AB658" s="29"/>
      <c r="AC658" s="29"/>
      <c r="AD658" s="29"/>
      <c r="AE658" s="29"/>
      <c r="AF658" s="29"/>
      <c r="AG658" s="29"/>
      <c r="AH658" s="29"/>
      <c r="AI658" s="29"/>
      <c r="AJ658" s="29"/>
      <c r="AK658" s="29"/>
    </row>
    <row r="659" spans="1:37" s="30" customFormat="1" ht="69" customHeight="1" x14ac:dyDescent="0.25">
      <c r="A659" s="28" t="s">
        <v>2882</v>
      </c>
      <c r="B659" s="28" t="s">
        <v>2883</v>
      </c>
      <c r="C659" s="27" t="s">
        <v>2879</v>
      </c>
      <c r="D659" s="50" t="s">
        <v>2899</v>
      </c>
      <c r="E659" s="50" t="s">
        <v>2900</v>
      </c>
      <c r="F659" s="50"/>
      <c r="G659" s="50" t="s">
        <v>2901</v>
      </c>
      <c r="H659" s="50"/>
      <c r="I659" s="50"/>
      <c r="J659" s="50"/>
      <c r="K659" s="50"/>
      <c r="L659" s="50"/>
      <c r="M659" s="66">
        <v>1800</v>
      </c>
      <c r="N659" s="66">
        <v>944.01</v>
      </c>
      <c r="O659" s="67">
        <v>1600</v>
      </c>
      <c r="P659" s="66">
        <f t="shared" si="10"/>
        <v>200</v>
      </c>
      <c r="Q659" s="71"/>
      <c r="R659" s="29"/>
      <c r="S659" s="29"/>
      <c r="T659" s="29"/>
      <c r="U659" s="29"/>
      <c r="V659" s="29"/>
      <c r="W659" s="29"/>
      <c r="X659" s="29"/>
      <c r="Y659" s="29"/>
      <c r="Z659" s="29"/>
      <c r="AA659" s="29"/>
      <c r="AB659" s="29"/>
      <c r="AC659" s="29"/>
      <c r="AD659" s="29"/>
      <c r="AE659" s="29"/>
      <c r="AF659" s="29"/>
      <c r="AG659" s="29"/>
      <c r="AH659" s="29"/>
      <c r="AI659" s="29"/>
      <c r="AJ659" s="29"/>
      <c r="AK659" s="29"/>
    </row>
    <row r="660" spans="1:37" s="30" customFormat="1" ht="69" customHeight="1" x14ac:dyDescent="0.25">
      <c r="A660" s="28" t="s">
        <v>2882</v>
      </c>
      <c r="B660" s="28" t="s">
        <v>2883</v>
      </c>
      <c r="C660" s="27" t="s">
        <v>2879</v>
      </c>
      <c r="D660" s="50" t="s">
        <v>2902</v>
      </c>
      <c r="E660" s="50" t="s">
        <v>2903</v>
      </c>
      <c r="F660" s="50"/>
      <c r="G660" s="50" t="s">
        <v>2904</v>
      </c>
      <c r="H660" s="50"/>
      <c r="I660" s="50"/>
      <c r="J660" s="50"/>
      <c r="K660" s="50"/>
      <c r="L660" s="50"/>
      <c r="M660" s="66">
        <v>1000</v>
      </c>
      <c r="N660" s="66">
        <v>732.83</v>
      </c>
      <c r="O660" s="67">
        <v>1200</v>
      </c>
      <c r="P660" s="66">
        <f t="shared" si="10"/>
        <v>-200</v>
      </c>
      <c r="Q660" s="71"/>
      <c r="R660" s="29"/>
      <c r="S660" s="29"/>
      <c r="T660" s="29"/>
      <c r="U660" s="29"/>
      <c r="V660" s="29"/>
      <c r="W660" s="29"/>
      <c r="X660" s="29"/>
      <c r="Y660" s="29"/>
      <c r="Z660" s="29"/>
      <c r="AA660" s="29"/>
      <c r="AB660" s="29"/>
      <c r="AC660" s="29"/>
      <c r="AD660" s="29"/>
      <c r="AE660" s="29"/>
      <c r="AF660" s="29"/>
      <c r="AG660" s="29"/>
      <c r="AH660" s="29"/>
      <c r="AI660" s="29"/>
      <c r="AJ660" s="29"/>
      <c r="AK660" s="29"/>
    </row>
    <row r="661" spans="1:37" s="30" customFormat="1" ht="69" customHeight="1" x14ac:dyDescent="0.25">
      <c r="A661" s="28" t="s">
        <v>2882</v>
      </c>
      <c r="B661" s="28" t="s">
        <v>2883</v>
      </c>
      <c r="C661" s="27" t="s">
        <v>2879</v>
      </c>
      <c r="D661" s="50" t="s">
        <v>2905</v>
      </c>
      <c r="E661" s="50" t="s">
        <v>2906</v>
      </c>
      <c r="F661" s="50"/>
      <c r="G661" s="50" t="s">
        <v>2907</v>
      </c>
      <c r="H661" s="50"/>
      <c r="I661" s="50"/>
      <c r="J661" s="50"/>
      <c r="K661" s="50"/>
      <c r="L661" s="50"/>
      <c r="M661" s="66">
        <v>100</v>
      </c>
      <c r="N661" s="66">
        <v>0</v>
      </c>
      <c r="O661" s="67">
        <v>100</v>
      </c>
      <c r="P661" s="66">
        <f t="shared" si="10"/>
        <v>0</v>
      </c>
      <c r="Q661" s="71"/>
      <c r="R661" s="29"/>
      <c r="S661" s="29"/>
      <c r="T661" s="29"/>
      <c r="U661" s="29"/>
      <c r="V661" s="29"/>
      <c r="W661" s="29"/>
      <c r="X661" s="29"/>
      <c r="Y661" s="29"/>
      <c r="Z661" s="29"/>
      <c r="AA661" s="29"/>
      <c r="AB661" s="29"/>
      <c r="AC661" s="29"/>
      <c r="AD661" s="29"/>
      <c r="AE661" s="29"/>
      <c r="AF661" s="29"/>
      <c r="AG661" s="29"/>
      <c r="AH661" s="29"/>
      <c r="AI661" s="29"/>
      <c r="AJ661" s="29"/>
      <c r="AK661" s="29"/>
    </row>
    <row r="662" spans="1:37" s="30" customFormat="1" ht="69" customHeight="1" x14ac:dyDescent="0.25">
      <c r="A662" s="28" t="s">
        <v>2882</v>
      </c>
      <c r="B662" s="28" t="s">
        <v>2883</v>
      </c>
      <c r="C662" s="27" t="s">
        <v>2879</v>
      </c>
      <c r="D662" s="50" t="s">
        <v>2908</v>
      </c>
      <c r="E662" s="50" t="s">
        <v>2909</v>
      </c>
      <c r="F662" s="50"/>
      <c r="G662" s="50" t="s">
        <v>2910</v>
      </c>
      <c r="H662" s="50"/>
      <c r="I662" s="50"/>
      <c r="J662" s="50"/>
      <c r="K662" s="50"/>
      <c r="L662" s="50"/>
      <c r="M662" s="66">
        <v>1500</v>
      </c>
      <c r="N662" s="66"/>
      <c r="O662" s="67">
        <v>1000</v>
      </c>
      <c r="P662" s="66">
        <f t="shared" si="10"/>
        <v>500</v>
      </c>
      <c r="Q662" s="71"/>
      <c r="R662" s="29"/>
      <c r="S662" s="29"/>
      <c r="T662" s="29"/>
      <c r="U662" s="29"/>
      <c r="V662" s="29"/>
      <c r="W662" s="29"/>
      <c r="X662" s="29"/>
      <c r="Y662" s="29"/>
      <c r="Z662" s="29"/>
      <c r="AA662" s="29"/>
      <c r="AB662" s="29"/>
      <c r="AC662" s="29"/>
      <c r="AD662" s="29"/>
      <c r="AE662" s="29"/>
      <c r="AF662" s="29"/>
      <c r="AG662" s="29"/>
      <c r="AH662" s="29"/>
      <c r="AI662" s="29"/>
      <c r="AJ662" s="29"/>
      <c r="AK662" s="29"/>
    </row>
    <row r="663" spans="1:37" s="30" customFormat="1" ht="69" customHeight="1" x14ac:dyDescent="0.25">
      <c r="A663" s="28" t="s">
        <v>2882</v>
      </c>
      <c r="B663" s="28" t="s">
        <v>2883</v>
      </c>
      <c r="C663" s="27" t="s">
        <v>2879</v>
      </c>
      <c r="D663" s="50" t="s">
        <v>2911</v>
      </c>
      <c r="E663" s="50" t="s">
        <v>2912</v>
      </c>
      <c r="F663" s="50"/>
      <c r="G663" s="50" t="s">
        <v>2913</v>
      </c>
      <c r="H663" s="50"/>
      <c r="I663" s="50"/>
      <c r="J663" s="50"/>
      <c r="K663" s="50"/>
      <c r="L663" s="50"/>
      <c r="M663" s="66">
        <v>1500</v>
      </c>
      <c r="N663" s="66"/>
      <c r="O663" s="67">
        <v>1500</v>
      </c>
      <c r="P663" s="66">
        <f t="shared" si="10"/>
        <v>0</v>
      </c>
      <c r="Q663" s="71"/>
      <c r="R663" s="29"/>
      <c r="S663" s="29"/>
      <c r="T663" s="29"/>
      <c r="U663" s="29"/>
      <c r="V663" s="29"/>
      <c r="W663" s="29"/>
      <c r="X663" s="29"/>
      <c r="Y663" s="29"/>
      <c r="Z663" s="29"/>
      <c r="AA663" s="29"/>
      <c r="AB663" s="29"/>
      <c r="AC663" s="29"/>
      <c r="AD663" s="29"/>
      <c r="AE663" s="29"/>
      <c r="AF663" s="29"/>
      <c r="AG663" s="29"/>
      <c r="AH663" s="29"/>
      <c r="AI663" s="29"/>
      <c r="AJ663" s="29"/>
      <c r="AK663" s="29"/>
    </row>
    <row r="664" spans="1:37" s="30" customFormat="1" ht="69" customHeight="1" x14ac:dyDescent="0.25">
      <c r="A664" s="28" t="s">
        <v>2947</v>
      </c>
      <c r="B664" s="28" t="s">
        <v>2948</v>
      </c>
      <c r="C664" s="27" t="s">
        <v>2914</v>
      </c>
      <c r="D664" s="50" t="s">
        <v>2943</v>
      </c>
      <c r="E664" s="50" t="s">
        <v>2944</v>
      </c>
      <c r="F664" s="50" t="s">
        <v>91</v>
      </c>
      <c r="G664" s="50" t="s">
        <v>2945</v>
      </c>
      <c r="H664" s="50" t="s">
        <v>132</v>
      </c>
      <c r="I664" s="50" t="s">
        <v>2946</v>
      </c>
      <c r="J664" s="54">
        <v>1</v>
      </c>
      <c r="K664" s="58">
        <v>0.87139999999999995</v>
      </c>
      <c r="L664" s="54">
        <v>1</v>
      </c>
      <c r="M664" s="66">
        <v>7000</v>
      </c>
      <c r="N664" s="66">
        <v>5800</v>
      </c>
      <c r="O664" s="67">
        <v>7000</v>
      </c>
      <c r="P664" s="66">
        <f t="shared" si="10"/>
        <v>0</v>
      </c>
      <c r="Q664" s="71"/>
      <c r="R664" s="29"/>
      <c r="S664" s="29"/>
      <c r="T664" s="29"/>
      <c r="U664" s="29"/>
      <c r="V664" s="29"/>
      <c r="W664" s="29"/>
      <c r="X664" s="29"/>
      <c r="Y664" s="29"/>
      <c r="Z664" s="29"/>
      <c r="AA664" s="29"/>
      <c r="AB664" s="29"/>
      <c r="AC664" s="29"/>
      <c r="AD664" s="29"/>
      <c r="AE664" s="29"/>
      <c r="AF664" s="29"/>
      <c r="AG664" s="29"/>
      <c r="AH664" s="29"/>
      <c r="AI664" s="29"/>
      <c r="AJ664" s="29"/>
      <c r="AK664" s="29"/>
    </row>
    <row r="665" spans="1:37" s="30" customFormat="1" ht="69" customHeight="1" x14ac:dyDescent="0.25">
      <c r="A665" s="28" t="s">
        <v>2919</v>
      </c>
      <c r="B665" s="28" t="s">
        <v>2920</v>
      </c>
      <c r="C665" s="27" t="s">
        <v>2914</v>
      </c>
      <c r="D665" s="50" t="s">
        <v>2915</v>
      </c>
      <c r="E665" s="50" t="s">
        <v>2916</v>
      </c>
      <c r="F665" s="50" t="s">
        <v>91</v>
      </c>
      <c r="G665" s="50" t="s">
        <v>2917</v>
      </c>
      <c r="H665" s="50" t="s">
        <v>132</v>
      </c>
      <c r="I665" s="50" t="s">
        <v>2918</v>
      </c>
      <c r="J665" s="54">
        <v>1</v>
      </c>
      <c r="K665" s="58">
        <v>0.49630000000000002</v>
      </c>
      <c r="L665" s="54">
        <v>1</v>
      </c>
      <c r="M665" s="66">
        <v>10000</v>
      </c>
      <c r="N665" s="66">
        <v>6600</v>
      </c>
      <c r="O665" s="67">
        <v>5000</v>
      </c>
      <c r="P665" s="66">
        <f t="shared" si="10"/>
        <v>5000</v>
      </c>
      <c r="Q665" s="71"/>
      <c r="R665" s="29"/>
      <c r="S665" s="29"/>
      <c r="T665" s="29"/>
      <c r="U665" s="29"/>
      <c r="V665" s="29"/>
      <c r="W665" s="29"/>
      <c r="X665" s="29"/>
      <c r="Y665" s="29"/>
      <c r="Z665" s="29"/>
      <c r="AA665" s="29"/>
      <c r="AB665" s="29"/>
      <c r="AC665" s="29"/>
      <c r="AD665" s="29"/>
      <c r="AE665" s="29"/>
      <c r="AF665" s="29"/>
      <c r="AG665" s="29"/>
      <c r="AH665" s="29"/>
      <c r="AI665" s="29"/>
      <c r="AJ665" s="29"/>
      <c r="AK665" s="29"/>
    </row>
    <row r="666" spans="1:37" s="30" customFormat="1" ht="69" customHeight="1" x14ac:dyDescent="0.25">
      <c r="A666" s="28" t="s">
        <v>2924</v>
      </c>
      <c r="B666" s="28" t="s">
        <v>2925</v>
      </c>
      <c r="C666" s="27" t="s">
        <v>2914</v>
      </c>
      <c r="D666" s="50" t="s">
        <v>2921</v>
      </c>
      <c r="E666" s="50" t="s">
        <v>2916</v>
      </c>
      <c r="F666" s="50" t="s">
        <v>91</v>
      </c>
      <c r="G666" s="50" t="s">
        <v>2922</v>
      </c>
      <c r="H666" s="50" t="s">
        <v>132</v>
      </c>
      <c r="I666" s="50" t="s">
        <v>2918</v>
      </c>
      <c r="J666" s="54">
        <v>1</v>
      </c>
      <c r="K666" s="58">
        <v>0</v>
      </c>
      <c r="L666" s="54">
        <v>1</v>
      </c>
      <c r="M666" s="66">
        <v>0</v>
      </c>
      <c r="N666" s="66">
        <v>0</v>
      </c>
      <c r="O666" s="67">
        <v>5000</v>
      </c>
      <c r="P666" s="66">
        <f t="shared" si="10"/>
        <v>-5000</v>
      </c>
      <c r="Q666" s="71" t="s">
        <v>2923</v>
      </c>
      <c r="R666" s="29"/>
      <c r="S666" s="29"/>
      <c r="T666" s="29"/>
      <c r="U666" s="29"/>
      <c r="V666" s="29"/>
      <c r="W666" s="29"/>
      <c r="X666" s="29"/>
      <c r="Y666" s="29"/>
      <c r="Z666" s="29"/>
      <c r="AA666" s="29"/>
      <c r="AB666" s="29"/>
      <c r="AC666" s="29"/>
      <c r="AD666" s="29"/>
      <c r="AE666" s="29"/>
      <c r="AF666" s="29"/>
      <c r="AG666" s="29"/>
      <c r="AH666" s="29"/>
      <c r="AI666" s="29"/>
      <c r="AJ666" s="29"/>
      <c r="AK666" s="29"/>
    </row>
    <row r="667" spans="1:37" s="30" customFormat="1" ht="69" customHeight="1" x14ac:dyDescent="0.25">
      <c r="A667" s="28" t="s">
        <v>2941</v>
      </c>
      <c r="B667" s="28" t="s">
        <v>2942</v>
      </c>
      <c r="C667" s="27" t="s">
        <v>2914</v>
      </c>
      <c r="D667" s="50" t="s">
        <v>2937</v>
      </c>
      <c r="E667" s="50" t="s">
        <v>2938</v>
      </c>
      <c r="F667" s="50" t="s">
        <v>91</v>
      </c>
      <c r="G667" s="50" t="s">
        <v>2939</v>
      </c>
      <c r="H667" s="50" t="s">
        <v>132</v>
      </c>
      <c r="I667" s="50" t="s">
        <v>2940</v>
      </c>
      <c r="J667" s="54">
        <v>1</v>
      </c>
      <c r="K667" s="58">
        <v>1</v>
      </c>
      <c r="L667" s="54">
        <v>1</v>
      </c>
      <c r="M667" s="66">
        <v>57000</v>
      </c>
      <c r="N667" s="66">
        <v>40720</v>
      </c>
      <c r="O667" s="67">
        <v>43000</v>
      </c>
      <c r="P667" s="66">
        <f t="shared" si="10"/>
        <v>14000</v>
      </c>
      <c r="Q667" s="71"/>
      <c r="R667" s="29"/>
      <c r="S667" s="29"/>
      <c r="T667" s="29"/>
      <c r="U667" s="29"/>
      <c r="V667" s="29"/>
      <c r="W667" s="29"/>
      <c r="X667" s="29"/>
      <c r="Y667" s="29"/>
      <c r="Z667" s="29"/>
      <c r="AA667" s="29"/>
      <c r="AB667" s="29"/>
      <c r="AC667" s="29"/>
      <c r="AD667" s="29"/>
      <c r="AE667" s="29"/>
      <c r="AF667" s="29"/>
      <c r="AG667" s="29"/>
      <c r="AH667" s="29"/>
      <c r="AI667" s="29"/>
      <c r="AJ667" s="29"/>
      <c r="AK667" s="29"/>
    </row>
    <row r="668" spans="1:37" s="30" customFormat="1" ht="69" customHeight="1" x14ac:dyDescent="0.25">
      <c r="A668" s="28" t="s">
        <v>2958</v>
      </c>
      <c r="B668" s="28" t="s">
        <v>2959</v>
      </c>
      <c r="C668" s="27" t="s">
        <v>2914</v>
      </c>
      <c r="D668" s="50" t="s">
        <v>2954</v>
      </c>
      <c r="E668" s="50" t="s">
        <v>2955</v>
      </c>
      <c r="F668" s="50" t="s">
        <v>91</v>
      </c>
      <c r="G668" s="50" t="s">
        <v>2956</v>
      </c>
      <c r="H668" s="50" t="s">
        <v>132</v>
      </c>
      <c r="I668" s="50" t="s">
        <v>2940</v>
      </c>
      <c r="J668" s="54">
        <v>1</v>
      </c>
      <c r="K668" s="58">
        <v>1</v>
      </c>
      <c r="L668" s="54">
        <v>1</v>
      </c>
      <c r="M668" s="66">
        <v>54400</v>
      </c>
      <c r="N668" s="66">
        <v>32400</v>
      </c>
      <c r="O668" s="67">
        <v>69900</v>
      </c>
      <c r="P668" s="66">
        <f t="shared" si="10"/>
        <v>-15500</v>
      </c>
      <c r="Q668" s="71" t="s">
        <v>2957</v>
      </c>
      <c r="R668" s="29"/>
      <c r="S668" s="29"/>
      <c r="T668" s="29"/>
      <c r="U668" s="29"/>
      <c r="V668" s="29"/>
      <c r="W668" s="29"/>
      <c r="X668" s="29"/>
      <c r="Y668" s="29"/>
      <c r="Z668" s="29"/>
      <c r="AA668" s="29"/>
      <c r="AB668" s="29"/>
      <c r="AC668" s="29"/>
      <c r="AD668" s="29"/>
      <c r="AE668" s="29"/>
      <c r="AF668" s="29"/>
      <c r="AG668" s="29"/>
      <c r="AH668" s="29"/>
      <c r="AI668" s="29"/>
      <c r="AJ668" s="29"/>
      <c r="AK668" s="29"/>
    </row>
    <row r="669" spans="1:37" s="30" customFormat="1" ht="69" customHeight="1" x14ac:dyDescent="0.25">
      <c r="A669" s="28" t="s">
        <v>2952</v>
      </c>
      <c r="B669" s="28" t="s">
        <v>2953</v>
      </c>
      <c r="C669" s="27" t="s">
        <v>2914</v>
      </c>
      <c r="D669" s="50" t="s">
        <v>2949</v>
      </c>
      <c r="E669" s="50" t="s">
        <v>2950</v>
      </c>
      <c r="F669" s="50" t="s">
        <v>91</v>
      </c>
      <c r="G669" s="50" t="s">
        <v>2951</v>
      </c>
      <c r="H669" s="50" t="s">
        <v>132</v>
      </c>
      <c r="I669" s="50" t="s">
        <v>2940</v>
      </c>
      <c r="J669" s="54">
        <v>1</v>
      </c>
      <c r="K669" s="58">
        <v>0</v>
      </c>
      <c r="L669" s="54">
        <v>1</v>
      </c>
      <c r="M669" s="66">
        <v>40000</v>
      </c>
      <c r="N669" s="66">
        <v>5600</v>
      </c>
      <c r="O669" s="67">
        <v>40000</v>
      </c>
      <c r="P669" s="66">
        <f t="shared" si="10"/>
        <v>0</v>
      </c>
      <c r="Q669" s="71"/>
      <c r="R669" s="29"/>
      <c r="S669" s="29"/>
      <c r="T669" s="29"/>
      <c r="U669" s="29"/>
      <c r="V669" s="29"/>
      <c r="W669" s="29"/>
      <c r="X669" s="29"/>
      <c r="Y669" s="29"/>
      <c r="Z669" s="29"/>
      <c r="AA669" s="29"/>
      <c r="AB669" s="29"/>
      <c r="AC669" s="29"/>
      <c r="AD669" s="29"/>
      <c r="AE669" s="29"/>
      <c r="AF669" s="29"/>
      <c r="AG669" s="29"/>
      <c r="AH669" s="29"/>
      <c r="AI669" s="29"/>
      <c r="AJ669" s="29"/>
      <c r="AK669" s="29"/>
    </row>
    <row r="670" spans="1:37" s="30" customFormat="1" ht="69" customHeight="1" x14ac:dyDescent="0.25">
      <c r="A670" s="28" t="s">
        <v>2964</v>
      </c>
      <c r="B670" s="28" t="s">
        <v>2965</v>
      </c>
      <c r="C670" s="27" t="s">
        <v>2914</v>
      </c>
      <c r="D670" s="50" t="s">
        <v>2960</v>
      </c>
      <c r="E670" s="50" t="s">
        <v>2961</v>
      </c>
      <c r="F670" s="50" t="s">
        <v>91</v>
      </c>
      <c r="G670" s="50" t="s">
        <v>2962</v>
      </c>
      <c r="H670" s="50" t="s">
        <v>132</v>
      </c>
      <c r="I670" s="50" t="s">
        <v>2963</v>
      </c>
      <c r="J670" s="54">
        <v>1</v>
      </c>
      <c r="K670" s="58">
        <v>0.73799999999999999</v>
      </c>
      <c r="L670" s="54">
        <v>1</v>
      </c>
      <c r="M670" s="66">
        <v>4000</v>
      </c>
      <c r="N670" s="66">
        <v>2400</v>
      </c>
      <c r="O670" s="67">
        <v>3000</v>
      </c>
      <c r="P670" s="66">
        <f t="shared" si="10"/>
        <v>1000</v>
      </c>
      <c r="Q670" s="71"/>
      <c r="R670" s="29"/>
      <c r="S670" s="29"/>
      <c r="T670" s="29"/>
      <c r="U670" s="29"/>
      <c r="V670" s="29"/>
      <c r="W670" s="29"/>
      <c r="X670" s="29"/>
      <c r="Y670" s="29"/>
      <c r="Z670" s="29"/>
      <c r="AA670" s="29"/>
      <c r="AB670" s="29"/>
      <c r="AC670" s="29"/>
      <c r="AD670" s="29"/>
      <c r="AE670" s="29"/>
      <c r="AF670" s="29"/>
      <c r="AG670" s="29"/>
      <c r="AH670" s="29"/>
      <c r="AI670" s="29"/>
      <c r="AJ670" s="29"/>
      <c r="AK670" s="29"/>
    </row>
    <row r="671" spans="1:37" s="30" customFormat="1" ht="69" customHeight="1" x14ac:dyDescent="0.25">
      <c r="A671" s="28" t="s">
        <v>2969</v>
      </c>
      <c r="B671" s="28" t="s">
        <v>2970</v>
      </c>
      <c r="C671" s="27" t="s">
        <v>2914</v>
      </c>
      <c r="D671" s="50" t="s">
        <v>2966</v>
      </c>
      <c r="E671" s="50" t="s">
        <v>2961</v>
      </c>
      <c r="F671" s="50" t="s">
        <v>91</v>
      </c>
      <c r="G671" s="50" t="s">
        <v>2967</v>
      </c>
      <c r="H671" s="50" t="s">
        <v>132</v>
      </c>
      <c r="I671" s="50" t="s">
        <v>2963</v>
      </c>
      <c r="J671" s="54">
        <v>1</v>
      </c>
      <c r="K671" s="58">
        <v>0</v>
      </c>
      <c r="L671" s="54">
        <v>1</v>
      </c>
      <c r="M671" s="66">
        <v>0</v>
      </c>
      <c r="N671" s="66">
        <v>0</v>
      </c>
      <c r="O671" s="67">
        <v>1000</v>
      </c>
      <c r="P671" s="66">
        <f t="shared" si="10"/>
        <v>-1000</v>
      </c>
      <c r="Q671" s="71" t="s">
        <v>2968</v>
      </c>
      <c r="R671" s="29"/>
      <c r="S671" s="29"/>
      <c r="T671" s="29"/>
      <c r="U671" s="29"/>
      <c r="V671" s="29"/>
      <c r="W671" s="29"/>
      <c r="X671" s="29"/>
      <c r="Y671" s="29"/>
      <c r="Z671" s="29"/>
      <c r="AA671" s="29"/>
      <c r="AB671" s="29"/>
      <c r="AC671" s="29"/>
      <c r="AD671" s="29"/>
      <c r="AE671" s="29"/>
      <c r="AF671" s="29"/>
      <c r="AG671" s="29"/>
      <c r="AH671" s="29"/>
      <c r="AI671" s="29"/>
      <c r="AJ671" s="29"/>
      <c r="AK671" s="29"/>
    </row>
    <row r="672" spans="1:37" s="30" customFormat="1" ht="69" customHeight="1" x14ac:dyDescent="0.25">
      <c r="A672" s="28" t="s">
        <v>2930</v>
      </c>
      <c r="B672" s="28" t="s">
        <v>2931</v>
      </c>
      <c r="C672" s="27" t="s">
        <v>2914</v>
      </c>
      <c r="D672" s="50" t="s">
        <v>2926</v>
      </c>
      <c r="E672" s="50" t="s">
        <v>2927</v>
      </c>
      <c r="F672" s="50" t="s">
        <v>91</v>
      </c>
      <c r="G672" s="50" t="s">
        <v>2928</v>
      </c>
      <c r="H672" s="50" t="s">
        <v>132</v>
      </c>
      <c r="I672" s="50" t="s">
        <v>2929</v>
      </c>
      <c r="J672" s="54">
        <v>1</v>
      </c>
      <c r="K672" s="58">
        <v>0.5776</v>
      </c>
      <c r="L672" s="54">
        <v>1</v>
      </c>
      <c r="M672" s="66">
        <v>5000</v>
      </c>
      <c r="N672" s="66">
        <v>3000</v>
      </c>
      <c r="O672" s="67">
        <v>3500</v>
      </c>
      <c r="P672" s="66">
        <f t="shared" si="10"/>
        <v>1500</v>
      </c>
      <c r="Q672" s="71"/>
      <c r="R672" s="29"/>
      <c r="S672" s="29"/>
      <c r="T672" s="29"/>
      <c r="U672" s="29"/>
      <c r="V672" s="29"/>
      <c r="W672" s="29"/>
      <c r="X672" s="29"/>
      <c r="Y672" s="29"/>
      <c r="Z672" s="29"/>
      <c r="AA672" s="29"/>
      <c r="AB672" s="29"/>
      <c r="AC672" s="29"/>
      <c r="AD672" s="29"/>
      <c r="AE672" s="29"/>
      <c r="AF672" s="29"/>
      <c r="AG672" s="29"/>
      <c r="AH672" s="29"/>
      <c r="AI672" s="29"/>
      <c r="AJ672" s="29"/>
      <c r="AK672" s="29"/>
    </row>
    <row r="673" spans="1:37" s="30" customFormat="1" ht="69" customHeight="1" x14ac:dyDescent="0.25">
      <c r="A673" s="28" t="s">
        <v>2935</v>
      </c>
      <c r="B673" s="28" t="s">
        <v>2936</v>
      </c>
      <c r="C673" s="27" t="s">
        <v>2914</v>
      </c>
      <c r="D673" s="50" t="s">
        <v>2932</v>
      </c>
      <c r="E673" s="50" t="s">
        <v>2927</v>
      </c>
      <c r="F673" s="50" t="s">
        <v>91</v>
      </c>
      <c r="G673" s="50" t="s">
        <v>2933</v>
      </c>
      <c r="H673" s="50" t="s">
        <v>132</v>
      </c>
      <c r="I673" s="50" t="s">
        <v>2929</v>
      </c>
      <c r="J673" s="54">
        <v>1</v>
      </c>
      <c r="K673" s="58">
        <v>0</v>
      </c>
      <c r="L673" s="54">
        <v>1</v>
      </c>
      <c r="M673" s="66">
        <v>0</v>
      </c>
      <c r="N673" s="66">
        <v>0</v>
      </c>
      <c r="O673" s="67">
        <v>1500</v>
      </c>
      <c r="P673" s="66">
        <f t="shared" si="10"/>
        <v>-1500</v>
      </c>
      <c r="Q673" s="71" t="s">
        <v>2934</v>
      </c>
      <c r="R673" s="29"/>
      <c r="S673" s="29"/>
      <c r="T673" s="29"/>
      <c r="U673" s="29"/>
      <c r="V673" s="29"/>
      <c r="W673" s="29"/>
      <c r="X673" s="29"/>
      <c r="Y673" s="29"/>
      <c r="Z673" s="29"/>
      <c r="AA673" s="29"/>
      <c r="AB673" s="29"/>
      <c r="AC673" s="29"/>
      <c r="AD673" s="29"/>
      <c r="AE673" s="29"/>
      <c r="AF673" s="29"/>
      <c r="AG673" s="29"/>
      <c r="AH673" s="29"/>
      <c r="AI673" s="29"/>
      <c r="AJ673" s="29"/>
      <c r="AK673" s="29"/>
    </row>
    <row r="674" spans="1:37" s="30" customFormat="1" ht="69" customHeight="1" x14ac:dyDescent="0.25">
      <c r="A674" s="28" t="s">
        <v>3008</v>
      </c>
      <c r="B674" s="28" t="s">
        <v>3009</v>
      </c>
      <c r="C674" s="27" t="s">
        <v>799</v>
      </c>
      <c r="D674" s="50" t="s">
        <v>3003</v>
      </c>
      <c r="E674" s="50" t="s">
        <v>3004</v>
      </c>
      <c r="F674" s="50" t="s">
        <v>91</v>
      </c>
      <c r="G674" s="63" t="s">
        <v>3005</v>
      </c>
      <c r="H674" s="50">
        <v>200000</v>
      </c>
      <c r="I674" s="50" t="s">
        <v>3006</v>
      </c>
      <c r="J674" s="50" t="s">
        <v>821</v>
      </c>
      <c r="K674" s="50">
        <v>60380.9</v>
      </c>
      <c r="L674" s="50" t="s">
        <v>821</v>
      </c>
      <c r="M674" s="66">
        <v>200000</v>
      </c>
      <c r="N674" s="68">
        <v>123069.92</v>
      </c>
      <c r="O674" s="67">
        <v>200000</v>
      </c>
      <c r="P674" s="66">
        <f t="shared" si="10"/>
        <v>0</v>
      </c>
      <c r="Q674" s="71" t="s">
        <v>3007</v>
      </c>
      <c r="R674" s="29"/>
      <c r="S674" s="29"/>
      <c r="T674" s="29"/>
      <c r="U674" s="29"/>
      <c r="V674" s="29"/>
      <c r="W674" s="29"/>
      <c r="X674" s="29"/>
      <c r="Y674" s="29"/>
      <c r="Z674" s="29"/>
      <c r="AA674" s="29"/>
      <c r="AB674" s="29"/>
      <c r="AC674" s="29"/>
      <c r="AD674" s="29"/>
      <c r="AE674" s="29"/>
      <c r="AF674" s="29"/>
      <c r="AG674" s="29"/>
      <c r="AH674" s="29"/>
      <c r="AI674" s="29"/>
      <c r="AJ674" s="29"/>
      <c r="AK674" s="29"/>
    </row>
    <row r="675" spans="1:37" s="30" customFormat="1" ht="69" customHeight="1" x14ac:dyDescent="0.25">
      <c r="A675" s="28" t="s">
        <v>824</v>
      </c>
      <c r="B675" s="28" t="s">
        <v>825</v>
      </c>
      <c r="C675" s="27" t="s">
        <v>799</v>
      </c>
      <c r="D675" s="50" t="s">
        <v>816</v>
      </c>
      <c r="E675" s="50" t="s">
        <v>817</v>
      </c>
      <c r="F675" s="50" t="s">
        <v>91</v>
      </c>
      <c r="G675" s="59" t="s">
        <v>818</v>
      </c>
      <c r="H675" s="50">
        <v>0</v>
      </c>
      <c r="I675" s="50" t="s">
        <v>820</v>
      </c>
      <c r="J675" s="50" t="s">
        <v>821</v>
      </c>
      <c r="K675" s="50" t="s">
        <v>822</v>
      </c>
      <c r="L675" s="50" t="s">
        <v>821</v>
      </c>
      <c r="M675" s="66">
        <v>28000</v>
      </c>
      <c r="N675" s="68" t="s">
        <v>822</v>
      </c>
      <c r="O675" s="67">
        <v>28000</v>
      </c>
      <c r="P675" s="66">
        <f t="shared" si="10"/>
        <v>0</v>
      </c>
      <c r="Q675" s="71" t="s">
        <v>823</v>
      </c>
      <c r="R675" s="29"/>
      <c r="S675" s="29"/>
      <c r="T675" s="29"/>
      <c r="U675" s="29"/>
      <c r="V675" s="29"/>
      <c r="W675" s="29"/>
      <c r="X675" s="29"/>
      <c r="Y675" s="29"/>
      <c r="Z675" s="29"/>
      <c r="AA675" s="29"/>
      <c r="AB675" s="29"/>
      <c r="AC675" s="29"/>
      <c r="AD675" s="29"/>
      <c r="AE675" s="29"/>
      <c r="AF675" s="29"/>
      <c r="AG675" s="29"/>
      <c r="AH675" s="29"/>
      <c r="AI675" s="29"/>
      <c r="AJ675" s="29"/>
      <c r="AK675" s="29"/>
    </row>
    <row r="676" spans="1:37" s="30" customFormat="1" ht="69" customHeight="1" x14ac:dyDescent="0.25">
      <c r="A676" s="28" t="s">
        <v>3044</v>
      </c>
      <c r="B676" s="28" t="s">
        <v>3045</v>
      </c>
      <c r="C676" s="27" t="s">
        <v>799</v>
      </c>
      <c r="D676" s="50" t="s">
        <v>3040</v>
      </c>
      <c r="E676" s="50" t="s">
        <v>3041</v>
      </c>
      <c r="F676" s="50" t="s">
        <v>91</v>
      </c>
      <c r="G676" s="63" t="s">
        <v>3042</v>
      </c>
      <c r="H676" s="50">
        <v>0</v>
      </c>
      <c r="I676" s="50" t="s">
        <v>820</v>
      </c>
      <c r="J676" s="50" t="s">
        <v>821</v>
      </c>
      <c r="K676" s="50" t="s">
        <v>822</v>
      </c>
      <c r="L676" s="50" t="s">
        <v>821</v>
      </c>
      <c r="M676" s="66"/>
      <c r="N676" s="68"/>
      <c r="O676" s="67">
        <v>17000</v>
      </c>
      <c r="P676" s="66">
        <f t="shared" si="10"/>
        <v>-17000</v>
      </c>
      <c r="Q676" s="71" t="s">
        <v>3043</v>
      </c>
      <c r="R676" s="29"/>
      <c r="S676" s="29"/>
      <c r="T676" s="29"/>
      <c r="U676" s="29"/>
      <c r="V676" s="29"/>
      <c r="W676" s="29"/>
      <c r="X676" s="29"/>
      <c r="Y676" s="29"/>
      <c r="Z676" s="29"/>
      <c r="AA676" s="29"/>
      <c r="AB676" s="29"/>
      <c r="AC676" s="29"/>
      <c r="AD676" s="29"/>
      <c r="AE676" s="29"/>
      <c r="AF676" s="29"/>
      <c r="AG676" s="29"/>
      <c r="AH676" s="29"/>
      <c r="AI676" s="29"/>
      <c r="AJ676" s="29"/>
      <c r="AK676" s="29"/>
    </row>
    <row r="677" spans="1:37" s="30" customFormat="1" ht="69" customHeight="1" x14ac:dyDescent="0.25">
      <c r="A677" s="28" t="s">
        <v>3001</v>
      </c>
      <c r="B677" s="28" t="s">
        <v>3002</v>
      </c>
      <c r="C677" s="27" t="s">
        <v>799</v>
      </c>
      <c r="D677" s="50" t="s">
        <v>2994</v>
      </c>
      <c r="E677" s="50" t="s">
        <v>2995</v>
      </c>
      <c r="F677" s="50" t="s">
        <v>91</v>
      </c>
      <c r="G677" s="63" t="s">
        <v>2996</v>
      </c>
      <c r="H677" s="50">
        <v>0</v>
      </c>
      <c r="I677" s="50" t="s">
        <v>2997</v>
      </c>
      <c r="J677" s="50" t="s">
        <v>2998</v>
      </c>
      <c r="K677" s="50">
        <v>13689.19</v>
      </c>
      <c r="L677" s="50" t="s">
        <v>2999</v>
      </c>
      <c r="M677" s="66">
        <v>20000</v>
      </c>
      <c r="N677" s="68">
        <v>11944.25</v>
      </c>
      <c r="O677" s="67">
        <v>15000</v>
      </c>
      <c r="P677" s="66">
        <f t="shared" si="10"/>
        <v>5000</v>
      </c>
      <c r="Q677" s="71" t="s">
        <v>3000</v>
      </c>
      <c r="R677" s="29"/>
      <c r="S677" s="29"/>
      <c r="T677" s="29"/>
      <c r="U677" s="29"/>
      <c r="V677" s="29"/>
      <c r="W677" s="29"/>
      <c r="X677" s="29"/>
      <c r="Y677" s="29"/>
      <c r="Z677" s="29"/>
      <c r="AA677" s="29"/>
      <c r="AB677" s="29"/>
      <c r="AC677" s="29"/>
      <c r="AD677" s="29"/>
      <c r="AE677" s="29"/>
      <c r="AF677" s="29"/>
      <c r="AG677" s="29"/>
      <c r="AH677" s="29"/>
      <c r="AI677" s="29"/>
      <c r="AJ677" s="29"/>
      <c r="AK677" s="29"/>
    </row>
    <row r="678" spans="1:37" s="30" customFormat="1" ht="69" customHeight="1" x14ac:dyDescent="0.25">
      <c r="A678" s="28" t="s">
        <v>2975</v>
      </c>
      <c r="B678" s="28" t="s">
        <v>2976</v>
      </c>
      <c r="C678" s="27" t="s">
        <v>799</v>
      </c>
      <c r="D678" s="50" t="s">
        <v>2971</v>
      </c>
      <c r="E678" s="50" t="s">
        <v>2972</v>
      </c>
      <c r="F678" s="50" t="s">
        <v>91</v>
      </c>
      <c r="G678" s="63" t="s">
        <v>2973</v>
      </c>
      <c r="H678" s="50">
        <v>0</v>
      </c>
      <c r="I678" s="50" t="s">
        <v>820</v>
      </c>
      <c r="J678" s="50" t="s">
        <v>821</v>
      </c>
      <c r="K678" s="50">
        <v>43200</v>
      </c>
      <c r="L678" s="50" t="s">
        <v>821</v>
      </c>
      <c r="M678" s="66">
        <v>46900</v>
      </c>
      <c r="N678" s="68" t="s">
        <v>822</v>
      </c>
      <c r="O678" s="67">
        <v>48500</v>
      </c>
      <c r="P678" s="66">
        <f t="shared" si="10"/>
        <v>-1600</v>
      </c>
      <c r="Q678" s="71" t="s">
        <v>2974</v>
      </c>
      <c r="R678" s="29"/>
      <c r="S678" s="29"/>
      <c r="T678" s="29"/>
      <c r="U678" s="29"/>
      <c r="V678" s="29"/>
      <c r="W678" s="29"/>
      <c r="X678" s="29"/>
      <c r="Y678" s="29"/>
      <c r="Z678" s="29"/>
      <c r="AA678" s="29"/>
      <c r="AB678" s="29"/>
      <c r="AC678" s="29"/>
      <c r="AD678" s="29"/>
      <c r="AE678" s="29"/>
      <c r="AF678" s="29"/>
      <c r="AG678" s="29"/>
      <c r="AH678" s="29"/>
      <c r="AI678" s="29"/>
      <c r="AJ678" s="29"/>
      <c r="AK678" s="29"/>
    </row>
    <row r="679" spans="1:37" s="30" customFormat="1" ht="69" customHeight="1" x14ac:dyDescent="0.25">
      <c r="A679" s="28" t="s">
        <v>2986</v>
      </c>
      <c r="B679" s="28" t="s">
        <v>2987</v>
      </c>
      <c r="C679" s="27" t="s">
        <v>799</v>
      </c>
      <c r="D679" s="50" t="s">
        <v>2977</v>
      </c>
      <c r="E679" s="50" t="s">
        <v>2978</v>
      </c>
      <c r="F679" s="50" t="s">
        <v>91</v>
      </c>
      <c r="G679" s="63" t="s">
        <v>2979</v>
      </c>
      <c r="H679" s="50">
        <v>0</v>
      </c>
      <c r="I679" s="50" t="s">
        <v>2980</v>
      </c>
      <c r="J679" s="50" t="s">
        <v>2981</v>
      </c>
      <c r="K679" s="50" t="s">
        <v>2982</v>
      </c>
      <c r="L679" s="50" t="s">
        <v>2983</v>
      </c>
      <c r="M679" s="66">
        <v>9000</v>
      </c>
      <c r="N679" s="68" t="s">
        <v>2984</v>
      </c>
      <c r="O679" s="67">
        <v>11000</v>
      </c>
      <c r="P679" s="66">
        <f t="shared" si="10"/>
        <v>-2000</v>
      </c>
      <c r="Q679" s="71" t="s">
        <v>2985</v>
      </c>
      <c r="R679" s="29"/>
      <c r="S679" s="29"/>
      <c r="T679" s="29"/>
      <c r="U679" s="29"/>
      <c r="V679" s="29"/>
      <c r="W679" s="29"/>
      <c r="X679" s="29"/>
      <c r="Y679" s="29"/>
      <c r="Z679" s="29"/>
      <c r="AA679" s="29"/>
      <c r="AB679" s="29"/>
      <c r="AC679" s="29"/>
      <c r="AD679" s="29"/>
      <c r="AE679" s="29"/>
      <c r="AF679" s="29"/>
      <c r="AG679" s="29"/>
      <c r="AH679" s="29"/>
      <c r="AI679" s="29"/>
      <c r="AJ679" s="29"/>
      <c r="AK679" s="29"/>
    </row>
    <row r="680" spans="1:37" s="30" customFormat="1" ht="69" customHeight="1" x14ac:dyDescent="0.25">
      <c r="A680" s="28" t="s">
        <v>2992</v>
      </c>
      <c r="B680" s="28" t="s">
        <v>2993</v>
      </c>
      <c r="C680" s="27" t="s">
        <v>799</v>
      </c>
      <c r="D680" s="50" t="s">
        <v>2988</v>
      </c>
      <c r="E680" s="50" t="s">
        <v>2989</v>
      </c>
      <c r="F680" s="50" t="s">
        <v>91</v>
      </c>
      <c r="G680" s="63" t="s">
        <v>2990</v>
      </c>
      <c r="H680" s="50">
        <v>0</v>
      </c>
      <c r="I680" s="50" t="s">
        <v>803</v>
      </c>
      <c r="J680" s="54">
        <v>1</v>
      </c>
      <c r="K680" s="50">
        <v>8021.99</v>
      </c>
      <c r="L680" s="50" t="s">
        <v>2991</v>
      </c>
      <c r="M680" s="66">
        <v>15000</v>
      </c>
      <c r="N680" s="68">
        <v>6978.01</v>
      </c>
      <c r="O680" s="67">
        <v>15000</v>
      </c>
      <c r="P680" s="66">
        <f t="shared" si="10"/>
        <v>0</v>
      </c>
      <c r="Q680" s="71"/>
      <c r="R680" s="29"/>
      <c r="S680" s="29"/>
      <c r="T680" s="29"/>
      <c r="U680" s="29"/>
      <c r="V680" s="29"/>
      <c r="W680" s="29"/>
      <c r="X680" s="29"/>
      <c r="Y680" s="29"/>
      <c r="Z680" s="29"/>
      <c r="AA680" s="29"/>
      <c r="AB680" s="29"/>
      <c r="AC680" s="29"/>
      <c r="AD680" s="29"/>
      <c r="AE680" s="29"/>
      <c r="AF680" s="29"/>
      <c r="AG680" s="29"/>
      <c r="AH680" s="29"/>
      <c r="AI680" s="29"/>
      <c r="AJ680" s="29"/>
      <c r="AK680" s="29"/>
    </row>
    <row r="681" spans="1:37" s="30" customFormat="1" ht="69" customHeight="1" x14ac:dyDescent="0.25">
      <c r="A681" s="28" t="s">
        <v>808</v>
      </c>
      <c r="B681" s="28" t="s">
        <v>809</v>
      </c>
      <c r="C681" s="27" t="s">
        <v>799</v>
      </c>
      <c r="D681" s="50" t="s">
        <v>800</v>
      </c>
      <c r="E681" s="50" t="s">
        <v>801</v>
      </c>
      <c r="F681" s="50" t="s">
        <v>91</v>
      </c>
      <c r="G681" s="63" t="s">
        <v>802</v>
      </c>
      <c r="H681" s="50">
        <v>0</v>
      </c>
      <c r="I681" s="50" t="s">
        <v>803</v>
      </c>
      <c r="J681" s="50" t="s">
        <v>804</v>
      </c>
      <c r="K681" s="50">
        <v>30000</v>
      </c>
      <c r="L681" s="50" t="s">
        <v>805</v>
      </c>
      <c r="M681" s="66">
        <v>30000</v>
      </c>
      <c r="N681" s="68">
        <v>0</v>
      </c>
      <c r="O681" s="67">
        <v>30000</v>
      </c>
      <c r="P681" s="66">
        <f t="shared" si="10"/>
        <v>0</v>
      </c>
      <c r="Q681" s="71" t="s">
        <v>806</v>
      </c>
      <c r="R681" s="29"/>
      <c r="S681" s="29"/>
      <c r="T681" s="29"/>
      <c r="U681" s="29"/>
      <c r="V681" s="29"/>
      <c r="W681" s="29"/>
      <c r="X681" s="29"/>
      <c r="Y681" s="29"/>
      <c r="Z681" s="29"/>
      <c r="AA681" s="29"/>
      <c r="AB681" s="29"/>
      <c r="AC681" s="29"/>
      <c r="AD681" s="29"/>
      <c r="AE681" s="29"/>
      <c r="AF681" s="29"/>
      <c r="AG681" s="29"/>
      <c r="AH681" s="29"/>
      <c r="AI681" s="29"/>
      <c r="AJ681" s="29"/>
      <c r="AK681" s="29"/>
    </row>
    <row r="682" spans="1:37" s="30" customFormat="1" ht="69" customHeight="1" x14ac:dyDescent="0.25">
      <c r="A682" s="28" t="s">
        <v>3014</v>
      </c>
      <c r="B682" s="28" t="s">
        <v>3015</v>
      </c>
      <c r="C682" s="27" t="s">
        <v>799</v>
      </c>
      <c r="D682" s="50" t="s">
        <v>3010</v>
      </c>
      <c r="E682" s="50" t="s">
        <v>3011</v>
      </c>
      <c r="F682" s="50" t="s">
        <v>91</v>
      </c>
      <c r="G682" s="63" t="s">
        <v>3012</v>
      </c>
      <c r="H682" s="50">
        <v>0</v>
      </c>
      <c r="I682" s="50" t="s">
        <v>820</v>
      </c>
      <c r="J682" s="50" t="s">
        <v>821</v>
      </c>
      <c r="K682" s="50" t="s">
        <v>822</v>
      </c>
      <c r="L682" s="50" t="s">
        <v>821</v>
      </c>
      <c r="M682" s="66">
        <v>12000</v>
      </c>
      <c r="N682" s="68" t="s">
        <v>822</v>
      </c>
      <c r="O682" s="67">
        <v>0</v>
      </c>
      <c r="P682" s="66">
        <f t="shared" si="10"/>
        <v>12000</v>
      </c>
      <c r="Q682" s="71" t="s">
        <v>3013</v>
      </c>
      <c r="R682" s="29"/>
      <c r="S682" s="29"/>
      <c r="T682" s="29"/>
      <c r="U682" s="29"/>
      <c r="V682" s="29"/>
      <c r="W682" s="29"/>
      <c r="X682" s="29"/>
      <c r="Y682" s="29"/>
      <c r="Z682" s="29"/>
      <c r="AA682" s="29"/>
      <c r="AB682" s="29"/>
      <c r="AC682" s="29"/>
      <c r="AD682" s="29"/>
      <c r="AE682" s="29"/>
      <c r="AF682" s="29"/>
      <c r="AG682" s="29"/>
      <c r="AH682" s="29"/>
      <c r="AI682" s="29"/>
      <c r="AJ682" s="29"/>
      <c r="AK682" s="29"/>
    </row>
    <row r="683" spans="1:37" s="30" customFormat="1" ht="69" customHeight="1" x14ac:dyDescent="0.25">
      <c r="A683" s="28" t="s">
        <v>3038</v>
      </c>
      <c r="B683" s="28" t="s">
        <v>3039</v>
      </c>
      <c r="C683" s="27" t="s">
        <v>799</v>
      </c>
      <c r="D683" s="50" t="s">
        <v>3033</v>
      </c>
      <c r="E683" s="50" t="s">
        <v>3034</v>
      </c>
      <c r="F683" s="50" t="s">
        <v>91</v>
      </c>
      <c r="G683" s="63" t="s">
        <v>11</v>
      </c>
      <c r="H683" s="50">
        <v>0</v>
      </c>
      <c r="I683" s="50"/>
      <c r="J683" s="50" t="s">
        <v>3035</v>
      </c>
      <c r="K683" s="50"/>
      <c r="L683" s="50" t="s">
        <v>3036</v>
      </c>
      <c r="M683" s="66">
        <v>0</v>
      </c>
      <c r="N683" s="68"/>
      <c r="O683" s="67">
        <v>12970</v>
      </c>
      <c r="P683" s="66">
        <f t="shared" si="10"/>
        <v>-12970</v>
      </c>
      <c r="Q683" s="71" t="s">
        <v>3037</v>
      </c>
      <c r="R683" s="29"/>
      <c r="S683" s="29"/>
      <c r="T683" s="29"/>
      <c r="U683" s="29"/>
      <c r="V683" s="29"/>
      <c r="W683" s="29"/>
      <c r="X683" s="29"/>
      <c r="Y683" s="29"/>
      <c r="Z683" s="29"/>
      <c r="AA683" s="29"/>
      <c r="AB683" s="29"/>
      <c r="AC683" s="29"/>
      <c r="AD683" s="29"/>
      <c r="AE683" s="29"/>
      <c r="AF683" s="29"/>
      <c r="AG683" s="29"/>
      <c r="AH683" s="29"/>
      <c r="AI683" s="29"/>
      <c r="AJ683" s="29"/>
      <c r="AK683" s="29"/>
    </row>
    <row r="684" spans="1:37" s="30" customFormat="1" ht="69" customHeight="1" x14ac:dyDescent="0.25">
      <c r="A684" s="28" t="s">
        <v>3178</v>
      </c>
      <c r="B684" s="28" t="s">
        <v>3176</v>
      </c>
      <c r="C684" s="38"/>
      <c r="D684" s="50" t="s">
        <v>3176</v>
      </c>
      <c r="E684" s="50" t="s">
        <v>3177</v>
      </c>
      <c r="F684" s="50" t="s">
        <v>91</v>
      </c>
      <c r="G684" s="50" t="s">
        <v>578</v>
      </c>
      <c r="H684" s="50"/>
      <c r="I684" s="50" t="s">
        <v>579</v>
      </c>
      <c r="J684" s="50" t="s">
        <v>580</v>
      </c>
      <c r="K684" s="50" t="s">
        <v>580</v>
      </c>
      <c r="L684" s="50" t="s">
        <v>580</v>
      </c>
      <c r="M684" s="66"/>
      <c r="N684" s="68"/>
      <c r="O684" s="67"/>
      <c r="P684" s="66">
        <f t="shared" si="10"/>
        <v>0</v>
      </c>
      <c r="Q684" s="71"/>
      <c r="R684" s="29"/>
      <c r="S684" s="29"/>
      <c r="T684" s="29"/>
      <c r="U684" s="29"/>
      <c r="V684" s="29"/>
      <c r="W684" s="29"/>
      <c r="X684" s="29"/>
      <c r="Y684" s="29"/>
      <c r="Z684" s="29"/>
      <c r="AA684" s="29"/>
      <c r="AB684" s="29"/>
      <c r="AC684" s="29"/>
      <c r="AD684" s="29"/>
      <c r="AE684" s="29"/>
      <c r="AF684" s="29"/>
      <c r="AG684" s="29"/>
      <c r="AH684" s="29"/>
      <c r="AI684" s="29"/>
      <c r="AJ684" s="29"/>
      <c r="AK684" s="29"/>
    </row>
    <row r="685" spans="1:37" ht="69" customHeight="1" x14ac:dyDescent="0.25">
      <c r="A685" s="21"/>
      <c r="B685" s="21"/>
      <c r="C685" s="22"/>
      <c r="D685" s="2"/>
      <c r="E685" s="2"/>
      <c r="F685" s="2"/>
      <c r="G685" s="41"/>
      <c r="H685" s="2"/>
      <c r="I685" s="2"/>
      <c r="J685" s="2"/>
      <c r="K685" s="2"/>
      <c r="L685" s="5"/>
      <c r="M685" s="5"/>
      <c r="N685" s="5"/>
      <c r="O685" s="5"/>
      <c r="P685" s="5"/>
      <c r="Q685" s="5"/>
      <c r="R685" s="2"/>
      <c r="S685" s="2"/>
      <c r="T685" s="2"/>
      <c r="U685" s="2"/>
      <c r="V685" s="2"/>
      <c r="W685" s="2"/>
      <c r="X685" s="2"/>
      <c r="Y685" s="2"/>
      <c r="Z685" s="2"/>
      <c r="AA685" s="2"/>
      <c r="AB685" s="2"/>
      <c r="AC685" s="2"/>
      <c r="AD685" s="2"/>
      <c r="AE685" s="2"/>
      <c r="AF685" s="2"/>
      <c r="AG685" s="2"/>
      <c r="AH685" s="2"/>
      <c r="AI685" s="2"/>
      <c r="AJ685" s="2"/>
      <c r="AK685" s="2"/>
    </row>
    <row r="686" spans="1:37" ht="69" customHeight="1" x14ac:dyDescent="0.25">
      <c r="A686" s="21"/>
      <c r="B686" s="21"/>
      <c r="C686" s="22"/>
      <c r="D686" s="8"/>
      <c r="E686" s="5"/>
      <c r="F686" s="5"/>
      <c r="G686" s="40"/>
      <c r="H686" s="5"/>
      <c r="I686" s="5"/>
      <c r="J686" s="5"/>
      <c r="K686" s="5"/>
      <c r="L686" s="5"/>
      <c r="M686" s="5"/>
      <c r="N686" s="5"/>
      <c r="O686" s="5"/>
      <c r="P686" s="5"/>
      <c r="Q686" s="5"/>
      <c r="R686" s="2"/>
      <c r="S686" s="2"/>
      <c r="T686" s="2"/>
      <c r="U686" s="2"/>
      <c r="V686" s="2"/>
      <c r="W686" s="2"/>
      <c r="X686" s="2"/>
      <c r="Y686" s="2"/>
      <c r="Z686" s="2"/>
      <c r="AA686" s="2"/>
      <c r="AB686" s="2"/>
      <c r="AC686" s="2"/>
      <c r="AD686" s="2"/>
      <c r="AE686" s="2"/>
      <c r="AF686" s="2"/>
      <c r="AG686" s="2"/>
      <c r="AH686" s="2"/>
      <c r="AI686" s="2"/>
      <c r="AJ686" s="2"/>
      <c r="AK686" s="2"/>
    </row>
    <row r="687" spans="1:37" ht="69" customHeight="1" x14ac:dyDescent="0.25">
      <c r="A687" s="21"/>
      <c r="B687" s="21"/>
      <c r="C687" s="23"/>
      <c r="D687" s="8"/>
      <c r="E687" s="5"/>
      <c r="F687" s="5"/>
      <c r="G687" s="40"/>
      <c r="H687" s="5"/>
      <c r="I687" s="5"/>
      <c r="J687" s="5"/>
      <c r="K687" s="5"/>
      <c r="L687" s="5"/>
      <c r="M687" s="5"/>
      <c r="N687" s="5"/>
      <c r="O687" s="5"/>
      <c r="P687" s="5"/>
      <c r="Q687" s="5"/>
      <c r="R687" s="2"/>
      <c r="S687" s="2"/>
      <c r="T687" s="2"/>
      <c r="U687" s="2"/>
      <c r="V687" s="2"/>
      <c r="W687" s="2"/>
      <c r="X687" s="2"/>
      <c r="Y687" s="2"/>
      <c r="Z687" s="2"/>
      <c r="AA687" s="2"/>
      <c r="AB687" s="2"/>
      <c r="AC687" s="2"/>
      <c r="AD687" s="2"/>
      <c r="AE687" s="2"/>
      <c r="AF687" s="2"/>
      <c r="AG687" s="2"/>
      <c r="AH687" s="2"/>
      <c r="AI687" s="2"/>
      <c r="AJ687" s="2"/>
      <c r="AK687" s="2"/>
    </row>
    <row r="688" spans="1:37" ht="69" customHeight="1" x14ac:dyDescent="0.25">
      <c r="A688" s="21"/>
      <c r="B688" s="21"/>
      <c r="C688" s="23"/>
      <c r="D688" s="8"/>
      <c r="E688" s="5"/>
      <c r="F688" s="5"/>
      <c r="G688" s="40"/>
      <c r="H688" s="5"/>
      <c r="I688" s="5"/>
      <c r="J688" s="5"/>
      <c r="K688" s="5"/>
      <c r="L688" s="5"/>
      <c r="M688" s="5"/>
      <c r="N688" s="5"/>
      <c r="O688" s="5"/>
      <c r="P688" s="5"/>
      <c r="Q688" s="5"/>
      <c r="R688" s="2"/>
      <c r="S688" s="2"/>
      <c r="T688" s="2"/>
      <c r="U688" s="2"/>
      <c r="V688" s="2"/>
      <c r="W688" s="2"/>
      <c r="X688" s="2"/>
      <c r="Y688" s="2"/>
      <c r="Z688" s="2"/>
      <c r="AA688" s="2"/>
      <c r="AB688" s="2"/>
      <c r="AC688" s="2"/>
      <c r="AD688" s="2"/>
      <c r="AE688" s="2"/>
      <c r="AF688" s="2"/>
      <c r="AG688" s="2"/>
      <c r="AH688" s="2"/>
      <c r="AI688" s="2"/>
      <c r="AJ688" s="2"/>
      <c r="AK688" s="2"/>
    </row>
    <row r="689" spans="1:37" ht="69" customHeight="1" x14ac:dyDescent="0.25">
      <c r="A689" s="21"/>
      <c r="B689" s="21"/>
      <c r="C689" s="23"/>
      <c r="D689" s="8"/>
      <c r="E689" s="5"/>
      <c r="F689" s="5"/>
      <c r="G689" s="40"/>
      <c r="H689" s="5"/>
      <c r="I689" s="5"/>
      <c r="J689" s="5"/>
      <c r="K689" s="5"/>
      <c r="L689" s="5"/>
      <c r="M689" s="5"/>
      <c r="N689" s="5"/>
      <c r="O689" s="5"/>
      <c r="P689" s="5"/>
      <c r="Q689" s="5"/>
      <c r="R689" s="2"/>
      <c r="S689" s="2"/>
      <c r="T689" s="2"/>
      <c r="U689" s="2"/>
      <c r="V689" s="2"/>
      <c r="W689" s="2"/>
      <c r="X689" s="2"/>
      <c r="Y689" s="2"/>
      <c r="Z689" s="2"/>
      <c r="AA689" s="2"/>
      <c r="AB689" s="2"/>
      <c r="AC689" s="2"/>
      <c r="AD689" s="2"/>
      <c r="AE689" s="2"/>
      <c r="AF689" s="2"/>
      <c r="AG689" s="2"/>
      <c r="AH689" s="2"/>
      <c r="AI689" s="2"/>
      <c r="AJ689" s="2"/>
      <c r="AK689" s="2"/>
    </row>
    <row r="690" spans="1:37" ht="69" customHeight="1" x14ac:dyDescent="0.25">
      <c r="A690" s="21"/>
      <c r="B690" s="21"/>
      <c r="C690" s="23"/>
      <c r="D690" s="4"/>
      <c r="E690" s="2"/>
      <c r="F690" s="2"/>
      <c r="G690" s="41"/>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row>
    <row r="691" spans="1:37" ht="69" customHeight="1" x14ac:dyDescent="0.25">
      <c r="A691" s="21"/>
      <c r="B691" s="21"/>
      <c r="C691" s="23"/>
      <c r="D691" s="4"/>
      <c r="E691" s="2"/>
      <c r="F691" s="2"/>
      <c r="G691" s="41"/>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row>
    <row r="692" spans="1:37" ht="69" customHeight="1" x14ac:dyDescent="0.25">
      <c r="A692" s="21"/>
      <c r="B692" s="21"/>
      <c r="C692" s="23"/>
      <c r="D692" s="4"/>
      <c r="E692" s="2"/>
      <c r="F692" s="2"/>
      <c r="G692" s="41"/>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row>
    <row r="693" spans="1:37" ht="69" customHeight="1" x14ac:dyDescent="0.25">
      <c r="A693" s="21"/>
      <c r="B693" s="21"/>
      <c r="C693" s="23"/>
      <c r="D693" s="4"/>
      <c r="E693" s="2"/>
      <c r="F693" s="2"/>
      <c r="G693" s="41"/>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row>
    <row r="694" spans="1:37" ht="69" customHeight="1" x14ac:dyDescent="0.25">
      <c r="A694" s="21"/>
      <c r="B694" s="21"/>
      <c r="C694" s="23"/>
      <c r="D694" s="4"/>
      <c r="E694" s="2"/>
      <c r="F694" s="2"/>
      <c r="G694" s="41"/>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row>
    <row r="695" spans="1:37" ht="69" customHeight="1" x14ac:dyDescent="0.25">
      <c r="A695" s="21"/>
      <c r="B695" s="21"/>
      <c r="C695" s="23"/>
      <c r="D695" s="4"/>
      <c r="E695" s="2"/>
      <c r="F695" s="2"/>
      <c r="G695" s="41"/>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row>
    <row r="696" spans="1:37" ht="69" customHeight="1" x14ac:dyDescent="0.25">
      <c r="A696" s="21"/>
      <c r="B696" s="21"/>
      <c r="C696" s="23"/>
      <c r="D696" s="4"/>
      <c r="E696" s="2"/>
      <c r="F696" s="2"/>
      <c r="G696" s="41"/>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row>
    <row r="697" spans="1:37" ht="69" customHeight="1" x14ac:dyDescent="0.25">
      <c r="A697" s="21"/>
      <c r="B697" s="21"/>
      <c r="C697" s="23"/>
      <c r="D697" s="4"/>
      <c r="E697" s="2"/>
      <c r="F697" s="2"/>
      <c r="G697" s="41"/>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row>
    <row r="698" spans="1:37" ht="69" customHeight="1" x14ac:dyDescent="0.25">
      <c r="A698" s="21"/>
      <c r="B698" s="21"/>
      <c r="C698" s="23"/>
      <c r="D698" s="4"/>
      <c r="E698" s="2"/>
      <c r="F698" s="2"/>
      <c r="G698" s="41"/>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row>
    <row r="699" spans="1:37" ht="69" customHeight="1" x14ac:dyDescent="0.25">
      <c r="A699" s="21"/>
      <c r="B699" s="21"/>
      <c r="C699" s="23"/>
      <c r="D699" s="4"/>
      <c r="E699" s="2"/>
      <c r="F699" s="2"/>
      <c r="G699" s="41"/>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row>
    <row r="700" spans="1:37" ht="69" customHeight="1" x14ac:dyDescent="0.25">
      <c r="A700" s="21"/>
      <c r="B700" s="21"/>
      <c r="C700" s="23"/>
      <c r="D700" s="4"/>
      <c r="E700" s="2"/>
      <c r="F700" s="2"/>
      <c r="G700" s="41"/>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row>
    <row r="701" spans="1:37" ht="69" customHeight="1" x14ac:dyDescent="0.25">
      <c r="A701" s="21"/>
      <c r="B701" s="21"/>
      <c r="C701" s="23"/>
      <c r="D701" s="4"/>
      <c r="E701" s="2"/>
      <c r="F701" s="2"/>
      <c r="G701" s="41"/>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row>
    <row r="702" spans="1:37" ht="69" customHeight="1" x14ac:dyDescent="0.25">
      <c r="A702" s="21"/>
      <c r="B702" s="21"/>
      <c r="C702" s="23"/>
      <c r="D702" s="4"/>
      <c r="E702" s="2"/>
      <c r="F702" s="2"/>
      <c r="G702" s="41"/>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row>
    <row r="703" spans="1:37" ht="69" customHeight="1" x14ac:dyDescent="0.25">
      <c r="A703" s="21"/>
      <c r="B703" s="21"/>
      <c r="C703" s="23"/>
      <c r="D703" s="4"/>
      <c r="E703" s="2"/>
      <c r="F703" s="2"/>
      <c r="G703" s="41"/>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row>
    <row r="704" spans="1:37" ht="69" customHeight="1" x14ac:dyDescent="0.25">
      <c r="A704" s="21"/>
      <c r="B704" s="21"/>
      <c r="C704" s="23"/>
      <c r="D704" s="4"/>
      <c r="E704" s="2"/>
      <c r="F704" s="2"/>
      <c r="G704" s="41"/>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row>
    <row r="705" spans="1:37" ht="69" customHeight="1" x14ac:dyDescent="0.25">
      <c r="A705" s="21"/>
      <c r="B705" s="21"/>
      <c r="C705" s="23"/>
      <c r="D705" s="4"/>
      <c r="E705" s="2"/>
      <c r="F705" s="2"/>
      <c r="G705" s="41"/>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row>
    <row r="706" spans="1:37" ht="69" customHeight="1" x14ac:dyDescent="0.25">
      <c r="A706" s="21"/>
      <c r="B706" s="21"/>
      <c r="C706" s="23"/>
      <c r="D706" s="4"/>
      <c r="E706" s="2"/>
      <c r="F706" s="2"/>
      <c r="G706" s="41"/>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row>
    <row r="707" spans="1:37" ht="69" customHeight="1" x14ac:dyDescent="0.25">
      <c r="A707" s="21"/>
      <c r="B707" s="21"/>
      <c r="C707" s="23"/>
      <c r="D707" s="4"/>
      <c r="E707" s="2"/>
      <c r="F707" s="2"/>
      <c r="G707" s="41"/>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row>
    <row r="708" spans="1:37" ht="69" customHeight="1" x14ac:dyDescent="0.25">
      <c r="A708" s="21"/>
      <c r="B708" s="21"/>
      <c r="C708" s="23"/>
      <c r="D708" s="4"/>
      <c r="E708" s="2"/>
      <c r="F708" s="2"/>
      <c r="G708" s="41"/>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row>
    <row r="709" spans="1:37" ht="69" customHeight="1" x14ac:dyDescent="0.25">
      <c r="A709" s="21"/>
      <c r="B709" s="21"/>
      <c r="C709" s="23"/>
      <c r="D709" s="4"/>
      <c r="E709" s="2"/>
      <c r="F709" s="2"/>
      <c r="G709" s="41"/>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row>
    <row r="710" spans="1:37" ht="69" customHeight="1" x14ac:dyDescent="0.25">
      <c r="A710" s="21"/>
      <c r="B710" s="21"/>
      <c r="C710" s="23"/>
      <c r="D710" s="4"/>
      <c r="E710" s="2"/>
      <c r="F710" s="2"/>
      <c r="G710" s="41"/>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row>
    <row r="711" spans="1:37" ht="69" customHeight="1" x14ac:dyDescent="0.25">
      <c r="A711" s="21"/>
      <c r="B711" s="21"/>
      <c r="C711" s="23"/>
      <c r="D711" s="4"/>
      <c r="E711" s="2"/>
      <c r="F711" s="2"/>
      <c r="G711" s="41"/>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row>
    <row r="712" spans="1:37" ht="69" customHeight="1" x14ac:dyDescent="0.25">
      <c r="A712" s="21"/>
      <c r="B712" s="21"/>
      <c r="C712" s="23"/>
      <c r="D712" s="4"/>
      <c r="E712" s="2"/>
      <c r="F712" s="2"/>
      <c r="G712" s="41"/>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row>
    <row r="713" spans="1:37" ht="69" customHeight="1" x14ac:dyDescent="0.25">
      <c r="A713" s="21"/>
      <c r="B713" s="21"/>
      <c r="C713" s="23"/>
      <c r="D713" s="4"/>
      <c r="E713" s="2"/>
      <c r="F713" s="2"/>
      <c r="G713" s="41"/>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row>
    <row r="714" spans="1:37" ht="69" customHeight="1" x14ac:dyDescent="0.25">
      <c r="A714" s="21"/>
      <c r="B714" s="21"/>
      <c r="C714" s="23"/>
      <c r="D714" s="4"/>
      <c r="E714" s="2"/>
      <c r="F714" s="2"/>
      <c r="G714" s="41"/>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row>
    <row r="715" spans="1:37" ht="69" customHeight="1" x14ac:dyDescent="0.25">
      <c r="A715" s="21"/>
      <c r="B715" s="21"/>
      <c r="C715" s="23"/>
      <c r="D715" s="4"/>
      <c r="E715" s="2"/>
      <c r="F715" s="2"/>
      <c r="G715" s="41"/>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row>
    <row r="716" spans="1:37" ht="69" customHeight="1" x14ac:dyDescent="0.25">
      <c r="A716" s="21"/>
      <c r="B716" s="21"/>
      <c r="C716" s="23"/>
      <c r="D716" s="4"/>
      <c r="E716" s="2"/>
      <c r="F716" s="2"/>
      <c r="G716" s="41"/>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row>
    <row r="717" spans="1:37" ht="69" customHeight="1" x14ac:dyDescent="0.25">
      <c r="A717" s="21"/>
      <c r="B717" s="21"/>
      <c r="C717" s="23"/>
      <c r="D717" s="4"/>
      <c r="E717" s="2"/>
      <c r="F717" s="2"/>
      <c r="G717" s="41"/>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row>
    <row r="718" spans="1:37" ht="69" customHeight="1" x14ac:dyDescent="0.25">
      <c r="A718" s="21"/>
      <c r="B718" s="21"/>
      <c r="C718" s="23"/>
      <c r="D718" s="4"/>
      <c r="E718" s="2"/>
      <c r="F718" s="2"/>
      <c r="G718" s="41"/>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row>
    <row r="719" spans="1:37" ht="69" customHeight="1" x14ac:dyDescent="0.25">
      <c r="A719" s="21"/>
      <c r="B719" s="21"/>
      <c r="C719" s="23"/>
      <c r="D719" s="4"/>
      <c r="E719" s="2"/>
      <c r="F719" s="2"/>
      <c r="G719" s="41"/>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row>
    <row r="720" spans="1:37" ht="69" customHeight="1" x14ac:dyDescent="0.25">
      <c r="A720" s="21"/>
      <c r="B720" s="21"/>
      <c r="C720" s="23"/>
      <c r="D720" s="4"/>
      <c r="E720" s="2"/>
      <c r="F720" s="2"/>
      <c r="G720" s="41"/>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row>
    <row r="721" spans="1:37" ht="69" customHeight="1" x14ac:dyDescent="0.25">
      <c r="A721" s="21"/>
      <c r="B721" s="21"/>
      <c r="C721" s="23"/>
      <c r="D721" s="4"/>
      <c r="E721" s="2"/>
      <c r="F721" s="2"/>
      <c r="G721" s="41"/>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row>
    <row r="722" spans="1:37" ht="69" customHeight="1" x14ac:dyDescent="0.25">
      <c r="A722" s="21"/>
      <c r="B722" s="21"/>
      <c r="C722" s="23"/>
      <c r="D722" s="4"/>
      <c r="E722" s="2"/>
      <c r="F722" s="2"/>
      <c r="G722" s="41"/>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row>
    <row r="723" spans="1:37" ht="69" customHeight="1" x14ac:dyDescent="0.25">
      <c r="A723" s="21"/>
      <c r="B723" s="21"/>
      <c r="C723" s="23"/>
      <c r="D723" s="4"/>
      <c r="E723" s="2"/>
      <c r="F723" s="2"/>
      <c r="G723" s="41"/>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row>
    <row r="724" spans="1:37" ht="69" customHeight="1" x14ac:dyDescent="0.25">
      <c r="A724" s="21"/>
      <c r="B724" s="21"/>
      <c r="C724" s="23"/>
      <c r="D724" s="4"/>
      <c r="E724" s="2"/>
      <c r="F724" s="2"/>
      <c r="G724" s="41"/>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row>
    <row r="725" spans="1:37" ht="69" customHeight="1" x14ac:dyDescent="0.25">
      <c r="A725" s="21"/>
      <c r="B725" s="21"/>
      <c r="C725" s="23"/>
      <c r="D725" s="4"/>
      <c r="E725" s="2"/>
      <c r="F725" s="2"/>
      <c r="G725" s="41"/>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row>
    <row r="726" spans="1:37" ht="69" customHeight="1" x14ac:dyDescent="0.25">
      <c r="A726" s="21"/>
      <c r="B726" s="21"/>
      <c r="C726" s="23"/>
      <c r="D726" s="4"/>
      <c r="E726" s="2"/>
      <c r="F726" s="2"/>
      <c r="G726" s="41"/>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row>
    <row r="727" spans="1:37" ht="69" customHeight="1" x14ac:dyDescent="0.25">
      <c r="A727" s="21"/>
      <c r="B727" s="21"/>
      <c r="C727" s="23"/>
      <c r="D727" s="4"/>
      <c r="E727" s="2"/>
      <c r="F727" s="2"/>
      <c r="G727" s="41"/>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row>
    <row r="728" spans="1:37" ht="69" customHeight="1" x14ac:dyDescent="0.25">
      <c r="A728" s="21"/>
      <c r="B728" s="21"/>
      <c r="C728" s="23"/>
      <c r="D728" s="4"/>
      <c r="E728" s="2"/>
      <c r="F728" s="2"/>
      <c r="G728" s="41"/>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row>
    <row r="729" spans="1:37" ht="69" customHeight="1" x14ac:dyDescent="0.25">
      <c r="A729" s="21"/>
      <c r="B729" s="21"/>
      <c r="C729" s="23"/>
      <c r="D729" s="4"/>
      <c r="E729" s="2"/>
      <c r="F729" s="2"/>
      <c r="G729" s="41"/>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row>
    <row r="730" spans="1:37" ht="69" customHeight="1" x14ac:dyDescent="0.25">
      <c r="A730" s="21"/>
      <c r="B730" s="21"/>
      <c r="C730" s="23"/>
      <c r="D730" s="4"/>
      <c r="E730" s="2"/>
      <c r="F730" s="2"/>
      <c r="G730" s="41"/>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row>
    <row r="731" spans="1:37" ht="69" customHeight="1" x14ac:dyDescent="0.25">
      <c r="A731" s="21"/>
      <c r="B731" s="21"/>
      <c r="C731" s="23"/>
      <c r="D731" s="4"/>
      <c r="E731" s="2"/>
      <c r="F731" s="2"/>
      <c r="G731" s="41"/>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row>
    <row r="732" spans="1:37" ht="69" customHeight="1" x14ac:dyDescent="0.25">
      <c r="A732" s="21"/>
      <c r="B732" s="21"/>
      <c r="C732" s="23"/>
      <c r="D732" s="4"/>
      <c r="E732" s="2"/>
      <c r="F732" s="2"/>
      <c r="G732" s="41"/>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row>
    <row r="733" spans="1:37" ht="69" customHeight="1" x14ac:dyDescent="0.25">
      <c r="A733" s="21"/>
      <c r="B733" s="21"/>
      <c r="C733" s="23"/>
      <c r="D733" s="4"/>
      <c r="E733" s="2"/>
      <c r="F733" s="2"/>
      <c r="G733" s="41"/>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row>
    <row r="734" spans="1:37" ht="69" customHeight="1" x14ac:dyDescent="0.25">
      <c r="A734" s="21"/>
      <c r="B734" s="21"/>
      <c r="C734" s="23"/>
      <c r="D734" s="4"/>
      <c r="E734" s="2"/>
      <c r="F734" s="2"/>
      <c r="G734" s="41"/>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row>
    <row r="735" spans="1:37" ht="69" customHeight="1" x14ac:dyDescent="0.25">
      <c r="A735" s="21"/>
      <c r="B735" s="21"/>
      <c r="C735" s="23"/>
      <c r="D735" s="4"/>
      <c r="E735" s="2"/>
      <c r="F735" s="2"/>
      <c r="G735" s="41"/>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row>
    <row r="736" spans="1:37" ht="69" customHeight="1" x14ac:dyDescent="0.25">
      <c r="A736" s="21"/>
      <c r="B736" s="21"/>
      <c r="C736" s="23"/>
      <c r="D736" s="4"/>
      <c r="E736" s="2"/>
      <c r="F736" s="2"/>
      <c r="G736" s="41"/>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row>
    <row r="737" spans="1:37" ht="69" customHeight="1" x14ac:dyDescent="0.25">
      <c r="A737" s="21"/>
      <c r="B737" s="21"/>
      <c r="C737" s="23"/>
      <c r="D737" s="4"/>
      <c r="E737" s="2"/>
      <c r="F737" s="2"/>
      <c r="G737" s="41"/>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row>
    <row r="738" spans="1:37" ht="69" customHeight="1" x14ac:dyDescent="0.25">
      <c r="A738" s="21"/>
      <c r="B738" s="21"/>
      <c r="C738" s="23"/>
      <c r="D738" s="4"/>
      <c r="E738" s="2"/>
      <c r="F738" s="2"/>
      <c r="G738" s="41"/>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row>
    <row r="739" spans="1:37" ht="69" customHeight="1" x14ac:dyDescent="0.25">
      <c r="A739" s="21"/>
      <c r="B739" s="21"/>
      <c r="C739" s="23"/>
      <c r="D739" s="4"/>
      <c r="E739" s="2"/>
      <c r="F739" s="2"/>
      <c r="G739" s="41"/>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row>
    <row r="740" spans="1:37" ht="69" customHeight="1" x14ac:dyDescent="0.25">
      <c r="A740" s="21"/>
      <c r="B740" s="21"/>
      <c r="C740" s="23"/>
      <c r="D740" s="4"/>
      <c r="E740" s="2"/>
      <c r="F740" s="2"/>
      <c r="G740" s="41"/>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row>
    <row r="741" spans="1:37" ht="69" customHeight="1" x14ac:dyDescent="0.25">
      <c r="A741" s="21"/>
      <c r="B741" s="21"/>
      <c r="C741" s="23"/>
      <c r="D741" s="4"/>
      <c r="E741" s="2"/>
      <c r="F741" s="2"/>
      <c r="G741" s="41"/>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row>
    <row r="742" spans="1:37" ht="69" customHeight="1" x14ac:dyDescent="0.25">
      <c r="A742" s="21"/>
      <c r="B742" s="21"/>
      <c r="C742" s="23"/>
      <c r="D742" s="4"/>
      <c r="E742" s="2"/>
      <c r="F742" s="2"/>
      <c r="G742" s="41"/>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row>
    <row r="743" spans="1:37" ht="69" customHeight="1" x14ac:dyDescent="0.25">
      <c r="A743" s="21"/>
      <c r="B743" s="21"/>
      <c r="C743" s="23"/>
      <c r="D743" s="4"/>
      <c r="E743" s="2"/>
      <c r="F743" s="2"/>
      <c r="G743" s="41"/>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row>
    <row r="744" spans="1:37" ht="69" customHeight="1" x14ac:dyDescent="0.25">
      <c r="A744" s="21"/>
      <c r="B744" s="21"/>
      <c r="C744" s="23"/>
      <c r="D744" s="4"/>
      <c r="E744" s="2"/>
      <c r="F744" s="2"/>
      <c r="G744" s="41"/>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row>
    <row r="745" spans="1:37" ht="69" customHeight="1" x14ac:dyDescent="0.25">
      <c r="A745" s="21"/>
      <c r="B745" s="21"/>
      <c r="C745" s="23"/>
      <c r="D745" s="4"/>
      <c r="E745" s="2"/>
      <c r="F745" s="2"/>
      <c r="G745" s="41"/>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row>
    <row r="746" spans="1:37" ht="69" customHeight="1" x14ac:dyDescent="0.25">
      <c r="A746" s="21"/>
      <c r="B746" s="21"/>
      <c r="C746" s="23"/>
      <c r="D746" s="4"/>
      <c r="E746" s="2"/>
      <c r="F746" s="2"/>
      <c r="G746" s="41"/>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row>
    <row r="747" spans="1:37" ht="69" customHeight="1" x14ac:dyDescent="0.25">
      <c r="A747" s="21"/>
      <c r="B747" s="21"/>
      <c r="C747" s="23"/>
      <c r="D747" s="4"/>
      <c r="E747" s="2"/>
      <c r="F747" s="2"/>
      <c r="G747" s="41"/>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row>
    <row r="748" spans="1:37" ht="69" customHeight="1" x14ac:dyDescent="0.25">
      <c r="A748" s="21"/>
      <c r="B748" s="21"/>
      <c r="C748" s="23"/>
      <c r="D748" s="4"/>
      <c r="E748" s="2"/>
      <c r="F748" s="2"/>
      <c r="G748" s="41"/>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row>
    <row r="749" spans="1:37" ht="69" customHeight="1" x14ac:dyDescent="0.25">
      <c r="A749" s="21"/>
      <c r="B749" s="21"/>
      <c r="C749" s="23"/>
      <c r="D749" s="4"/>
      <c r="E749" s="2"/>
      <c r="F749" s="2"/>
      <c r="G749" s="41"/>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row>
    <row r="750" spans="1:37" ht="69" customHeight="1" x14ac:dyDescent="0.25">
      <c r="A750" s="21"/>
      <c r="B750" s="21"/>
      <c r="C750" s="23"/>
      <c r="D750" s="4"/>
      <c r="E750" s="2"/>
      <c r="F750" s="2"/>
      <c r="G750" s="41"/>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row>
    <row r="751" spans="1:37" ht="69" customHeight="1" x14ac:dyDescent="0.25">
      <c r="A751" s="21"/>
      <c r="B751" s="21"/>
      <c r="C751" s="23"/>
      <c r="D751" s="4"/>
      <c r="E751" s="2"/>
      <c r="F751" s="2"/>
      <c r="G751" s="41"/>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row>
    <row r="752" spans="1:37" ht="69" customHeight="1" x14ac:dyDescent="0.25">
      <c r="A752" s="21"/>
      <c r="B752" s="21"/>
      <c r="C752" s="23"/>
      <c r="D752" s="4"/>
      <c r="E752" s="2"/>
      <c r="F752" s="2"/>
      <c r="G752" s="41"/>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row>
    <row r="753" spans="1:37" ht="69" customHeight="1" x14ac:dyDescent="0.25">
      <c r="A753" s="21"/>
      <c r="B753" s="21"/>
      <c r="C753" s="23"/>
      <c r="D753" s="4"/>
      <c r="E753" s="2"/>
      <c r="F753" s="2"/>
      <c r="G753" s="41"/>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row>
    <row r="754" spans="1:37" ht="69" customHeight="1" x14ac:dyDescent="0.25">
      <c r="A754" s="21"/>
      <c r="B754" s="21"/>
      <c r="C754" s="23"/>
      <c r="D754" s="4"/>
      <c r="E754" s="2"/>
      <c r="F754" s="2"/>
      <c r="G754" s="41"/>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row>
    <row r="755" spans="1:37" ht="69" customHeight="1" x14ac:dyDescent="0.25">
      <c r="A755" s="21"/>
      <c r="B755" s="21"/>
      <c r="C755" s="23"/>
      <c r="D755" s="4"/>
      <c r="E755" s="2"/>
      <c r="F755" s="2"/>
      <c r="G755" s="41"/>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row>
    <row r="756" spans="1:37" ht="69" customHeight="1" x14ac:dyDescent="0.25">
      <c r="A756" s="21"/>
      <c r="B756" s="21"/>
      <c r="C756" s="23"/>
      <c r="D756" s="4"/>
      <c r="E756" s="2"/>
      <c r="F756" s="2"/>
      <c r="G756" s="41"/>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row>
    <row r="757" spans="1:37" ht="69" customHeight="1" x14ac:dyDescent="0.25">
      <c r="A757" s="21"/>
      <c r="B757" s="21"/>
      <c r="C757" s="23"/>
      <c r="D757" s="4"/>
      <c r="E757" s="2"/>
      <c r="F757" s="2"/>
      <c r="G757" s="41"/>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row>
    <row r="758" spans="1:37" ht="69" customHeight="1" x14ac:dyDescent="0.25">
      <c r="A758" s="21"/>
      <c r="B758" s="21"/>
      <c r="C758" s="23"/>
      <c r="D758" s="4"/>
      <c r="E758" s="2"/>
      <c r="F758" s="2"/>
      <c r="G758" s="41"/>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row>
    <row r="759" spans="1:37" ht="69" customHeight="1" x14ac:dyDescent="0.25">
      <c r="A759" s="21"/>
      <c r="B759" s="21"/>
      <c r="C759" s="23"/>
      <c r="D759" s="4"/>
      <c r="E759" s="2"/>
      <c r="F759" s="2"/>
      <c r="G759" s="41"/>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row>
    <row r="760" spans="1:37" ht="69" customHeight="1" x14ac:dyDescent="0.25">
      <c r="A760" s="21"/>
      <c r="B760" s="21"/>
      <c r="C760" s="23"/>
      <c r="D760" s="4"/>
      <c r="E760" s="2"/>
      <c r="F760" s="2"/>
      <c r="G760" s="41"/>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row>
    <row r="761" spans="1:37" ht="69" customHeight="1" x14ac:dyDescent="0.25">
      <c r="A761" s="21"/>
      <c r="B761" s="21"/>
      <c r="C761" s="23"/>
      <c r="D761" s="4"/>
      <c r="E761" s="2"/>
      <c r="F761" s="2"/>
      <c r="G761" s="41"/>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row>
    <row r="762" spans="1:37" ht="69" customHeight="1" x14ac:dyDescent="0.25">
      <c r="A762" s="21"/>
      <c r="B762" s="21"/>
      <c r="C762" s="23"/>
      <c r="D762" s="4"/>
      <c r="E762" s="2"/>
      <c r="F762" s="2"/>
      <c r="G762" s="41"/>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row>
    <row r="763" spans="1:37" ht="69" customHeight="1" x14ac:dyDescent="0.25">
      <c r="A763" s="21"/>
      <c r="B763" s="21"/>
      <c r="C763" s="23"/>
      <c r="D763" s="4"/>
      <c r="E763" s="2"/>
      <c r="F763" s="2"/>
      <c r="G763" s="41"/>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row>
    <row r="764" spans="1:37" ht="69" customHeight="1" x14ac:dyDescent="0.25">
      <c r="A764" s="21"/>
      <c r="B764" s="21"/>
      <c r="C764" s="23"/>
      <c r="D764" s="4"/>
      <c r="E764" s="2"/>
      <c r="F764" s="2"/>
      <c r="G764" s="41"/>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row>
    <row r="765" spans="1:37" ht="69" customHeight="1" x14ac:dyDescent="0.25">
      <c r="A765" s="21"/>
      <c r="B765" s="21"/>
      <c r="C765" s="23"/>
      <c r="D765" s="4"/>
      <c r="E765" s="2"/>
      <c r="F765" s="2"/>
      <c r="G765" s="41"/>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row>
    <row r="766" spans="1:37" ht="69" customHeight="1" x14ac:dyDescent="0.25">
      <c r="A766" s="21"/>
      <c r="B766" s="21"/>
      <c r="C766" s="23"/>
      <c r="D766" s="4"/>
      <c r="E766" s="2"/>
      <c r="F766" s="2"/>
      <c r="G766" s="41"/>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row>
    <row r="767" spans="1:37" ht="69" customHeight="1" x14ac:dyDescent="0.25">
      <c r="A767" s="21"/>
      <c r="B767" s="21"/>
      <c r="C767" s="23"/>
      <c r="D767" s="4"/>
      <c r="E767" s="2"/>
      <c r="F767" s="2"/>
      <c r="G767" s="41"/>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row>
    <row r="768" spans="1:37" ht="69" customHeight="1" x14ac:dyDescent="0.25">
      <c r="A768" s="21"/>
      <c r="B768" s="21"/>
      <c r="C768" s="23"/>
      <c r="D768" s="4"/>
      <c r="E768" s="2"/>
      <c r="F768" s="2"/>
      <c r="G768" s="41"/>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row>
    <row r="769" spans="1:37" ht="69" customHeight="1" x14ac:dyDescent="0.25">
      <c r="A769" s="21"/>
      <c r="B769" s="21"/>
      <c r="C769" s="23"/>
      <c r="D769" s="4"/>
      <c r="E769" s="2"/>
      <c r="F769" s="2"/>
      <c r="G769" s="41"/>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row>
    <row r="770" spans="1:37" ht="69" customHeight="1" x14ac:dyDescent="0.25">
      <c r="A770" s="21"/>
      <c r="B770" s="21"/>
      <c r="C770" s="23"/>
      <c r="D770" s="4"/>
      <c r="E770" s="2"/>
      <c r="F770" s="2"/>
      <c r="G770" s="41"/>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row>
    <row r="771" spans="1:37" ht="69" customHeight="1" x14ac:dyDescent="0.25">
      <c r="A771" s="21"/>
      <c r="B771" s="21"/>
      <c r="C771" s="23"/>
      <c r="D771" s="4"/>
      <c r="E771" s="2"/>
      <c r="F771" s="2"/>
      <c r="G771" s="41"/>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row>
    <row r="772" spans="1:37" ht="69" customHeight="1" x14ac:dyDescent="0.25">
      <c r="A772" s="21"/>
      <c r="B772" s="21"/>
      <c r="C772" s="23"/>
      <c r="D772" s="4"/>
      <c r="E772" s="2"/>
      <c r="F772" s="2"/>
      <c r="G772" s="41"/>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row>
    <row r="773" spans="1:37" ht="69" customHeight="1" x14ac:dyDescent="0.25">
      <c r="A773" s="21"/>
      <c r="B773" s="21"/>
      <c r="C773" s="23"/>
      <c r="D773" s="4"/>
      <c r="E773" s="2"/>
      <c r="F773" s="2"/>
      <c r="G773" s="41"/>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row>
    <row r="774" spans="1:37" ht="69" customHeight="1" x14ac:dyDescent="0.25">
      <c r="A774" s="21"/>
      <c r="B774" s="21"/>
      <c r="C774" s="23"/>
      <c r="D774" s="4"/>
      <c r="E774" s="2"/>
      <c r="F774" s="2"/>
      <c r="G774" s="41"/>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row>
    <row r="775" spans="1:37" ht="69" customHeight="1" x14ac:dyDescent="0.25">
      <c r="A775" s="21"/>
      <c r="B775" s="21"/>
      <c r="C775" s="23"/>
      <c r="D775" s="4"/>
      <c r="E775" s="2"/>
      <c r="F775" s="2"/>
      <c r="G775" s="41"/>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row>
    <row r="776" spans="1:37" ht="69" customHeight="1" x14ac:dyDescent="0.25">
      <c r="A776" s="21"/>
      <c r="B776" s="21"/>
      <c r="C776" s="23"/>
      <c r="D776" s="4"/>
      <c r="E776" s="2"/>
      <c r="F776" s="2"/>
      <c r="G776" s="41"/>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row>
    <row r="777" spans="1:37" ht="69" customHeight="1" x14ac:dyDescent="0.25">
      <c r="A777" s="21"/>
      <c r="B777" s="21"/>
      <c r="C777" s="23"/>
      <c r="D777" s="4"/>
      <c r="E777" s="2"/>
      <c r="F777" s="2"/>
      <c r="G777" s="41"/>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row>
    <row r="778" spans="1:37" ht="69" customHeight="1" x14ac:dyDescent="0.25">
      <c r="A778" s="21"/>
      <c r="B778" s="21"/>
      <c r="C778" s="23"/>
      <c r="D778" s="4"/>
      <c r="E778" s="2"/>
      <c r="F778" s="2"/>
      <c r="G778" s="41"/>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row>
    <row r="779" spans="1:37" ht="69" customHeight="1" x14ac:dyDescent="0.25">
      <c r="A779" s="21"/>
      <c r="B779" s="21"/>
      <c r="C779" s="23"/>
      <c r="D779" s="4"/>
      <c r="E779" s="2"/>
      <c r="F779" s="2"/>
      <c r="G779" s="41"/>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row>
    <row r="780" spans="1:37" ht="69" customHeight="1" x14ac:dyDescent="0.25">
      <c r="A780" s="21"/>
      <c r="B780" s="21"/>
      <c r="C780" s="23"/>
      <c r="D780" s="4"/>
      <c r="E780" s="2"/>
      <c r="F780" s="2"/>
      <c r="G780" s="41"/>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row>
    <row r="781" spans="1:37" ht="69" customHeight="1" x14ac:dyDescent="0.25">
      <c r="A781" s="21"/>
      <c r="B781" s="21"/>
      <c r="C781" s="23"/>
      <c r="D781" s="4"/>
      <c r="E781" s="2"/>
      <c r="F781" s="2"/>
      <c r="G781" s="41"/>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row>
    <row r="782" spans="1:37" ht="69" customHeight="1" x14ac:dyDescent="0.25">
      <c r="A782" s="21"/>
      <c r="B782" s="21"/>
      <c r="C782" s="23"/>
      <c r="D782" s="4"/>
      <c r="E782" s="2"/>
      <c r="F782" s="2"/>
      <c r="G782" s="41"/>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row>
    <row r="783" spans="1:37" ht="69" customHeight="1" x14ac:dyDescent="0.25">
      <c r="A783" s="21"/>
      <c r="B783" s="21"/>
      <c r="C783" s="23"/>
      <c r="D783" s="4"/>
      <c r="E783" s="2"/>
      <c r="F783" s="2"/>
      <c r="G783" s="41"/>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row>
    <row r="784" spans="1:37" ht="69" customHeight="1" x14ac:dyDescent="0.25">
      <c r="A784" s="21"/>
      <c r="B784" s="21"/>
      <c r="C784" s="23"/>
      <c r="D784" s="4"/>
      <c r="E784" s="2"/>
      <c r="F784" s="2"/>
      <c r="G784" s="41"/>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row>
    <row r="785" spans="1:37" ht="69" customHeight="1" x14ac:dyDescent="0.25">
      <c r="A785" s="21"/>
      <c r="B785" s="21"/>
      <c r="C785" s="23"/>
      <c r="D785" s="4"/>
      <c r="E785" s="2"/>
      <c r="F785" s="2"/>
      <c r="G785" s="41"/>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row>
    <row r="786" spans="1:37" ht="69" customHeight="1" x14ac:dyDescent="0.25">
      <c r="A786" s="21"/>
      <c r="B786" s="21"/>
      <c r="C786" s="23"/>
      <c r="D786" s="4"/>
      <c r="E786" s="2"/>
      <c r="F786" s="2"/>
      <c r="G786" s="41"/>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row>
    <row r="787" spans="1:37" ht="69" customHeight="1" x14ac:dyDescent="0.25">
      <c r="A787" s="21"/>
      <c r="B787" s="21"/>
      <c r="C787" s="23"/>
      <c r="D787" s="4"/>
      <c r="E787" s="2"/>
      <c r="F787" s="2"/>
      <c r="G787" s="41"/>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row>
    <row r="788" spans="1:37" ht="69" customHeight="1" x14ac:dyDescent="0.25">
      <c r="A788" s="21"/>
      <c r="B788" s="21"/>
      <c r="C788" s="23"/>
      <c r="D788" s="4"/>
      <c r="E788" s="2"/>
      <c r="F788" s="2"/>
      <c r="G788" s="41"/>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row>
    <row r="789" spans="1:37" ht="69" customHeight="1" x14ac:dyDescent="0.25">
      <c r="A789" s="21"/>
      <c r="B789" s="21"/>
      <c r="C789" s="23"/>
      <c r="D789" s="4"/>
      <c r="E789" s="2"/>
      <c r="F789" s="2"/>
      <c r="G789" s="41"/>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row>
    <row r="790" spans="1:37" ht="69" customHeight="1" x14ac:dyDescent="0.25">
      <c r="A790" s="21"/>
      <c r="B790" s="21"/>
      <c r="C790" s="23"/>
      <c r="D790" s="4"/>
      <c r="E790" s="2"/>
      <c r="F790" s="2"/>
      <c r="G790" s="41"/>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row>
    <row r="791" spans="1:37" ht="69" customHeight="1" x14ac:dyDescent="0.25">
      <c r="A791" s="21"/>
      <c r="B791" s="21"/>
      <c r="C791" s="23"/>
      <c r="D791" s="4"/>
      <c r="E791" s="2"/>
      <c r="F791" s="2"/>
      <c r="G791" s="41"/>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row>
    <row r="792" spans="1:37" ht="69" customHeight="1" x14ac:dyDescent="0.25">
      <c r="A792" s="21"/>
      <c r="B792" s="21"/>
      <c r="C792" s="23"/>
      <c r="D792" s="4"/>
      <c r="E792" s="2"/>
      <c r="F792" s="2"/>
      <c r="G792" s="41"/>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row>
    <row r="793" spans="1:37" ht="69" customHeight="1" x14ac:dyDescent="0.25">
      <c r="A793" s="21"/>
      <c r="B793" s="21"/>
      <c r="C793" s="23"/>
      <c r="D793" s="4"/>
      <c r="E793" s="2"/>
      <c r="F793" s="2"/>
      <c r="G793" s="41"/>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row>
    <row r="794" spans="1:37" ht="69" customHeight="1" x14ac:dyDescent="0.25">
      <c r="A794" s="21"/>
      <c r="B794" s="21"/>
      <c r="C794" s="23"/>
      <c r="D794" s="4"/>
      <c r="E794" s="2"/>
      <c r="F794" s="2"/>
      <c r="G794" s="41"/>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row>
    <row r="795" spans="1:37" ht="69" customHeight="1" x14ac:dyDescent="0.25">
      <c r="A795" s="21"/>
      <c r="B795" s="21"/>
      <c r="C795" s="23"/>
      <c r="D795" s="4"/>
      <c r="E795" s="2"/>
      <c r="F795" s="2"/>
      <c r="G795" s="41"/>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row>
    <row r="796" spans="1:37" ht="69" customHeight="1" x14ac:dyDescent="0.25">
      <c r="A796" s="21"/>
      <c r="B796" s="21"/>
      <c r="C796" s="23"/>
      <c r="D796" s="4"/>
      <c r="E796" s="2"/>
      <c r="F796" s="2"/>
      <c r="G796" s="41"/>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row>
    <row r="797" spans="1:37" ht="69" customHeight="1" x14ac:dyDescent="0.25">
      <c r="A797" s="21"/>
      <c r="B797" s="21"/>
      <c r="C797" s="23"/>
      <c r="D797" s="4"/>
      <c r="E797" s="2"/>
      <c r="F797" s="2"/>
      <c r="G797" s="41"/>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row>
    <row r="798" spans="1:37" ht="69" customHeight="1" x14ac:dyDescent="0.25">
      <c r="A798" s="21"/>
      <c r="B798" s="21"/>
      <c r="C798" s="23"/>
      <c r="D798" s="4"/>
      <c r="E798" s="2"/>
      <c r="F798" s="2"/>
      <c r="G798" s="41"/>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row>
    <row r="799" spans="1:37" ht="69" customHeight="1" x14ac:dyDescent="0.25">
      <c r="A799" s="21"/>
      <c r="B799" s="21"/>
      <c r="C799" s="23"/>
      <c r="D799" s="4"/>
      <c r="E799" s="2"/>
      <c r="F799" s="2"/>
      <c r="G799" s="41"/>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row>
    <row r="800" spans="1:37" ht="69" customHeight="1" x14ac:dyDescent="0.25">
      <c r="A800" s="21"/>
      <c r="B800" s="21"/>
      <c r="C800" s="23"/>
      <c r="D800" s="4"/>
      <c r="E800" s="2"/>
      <c r="F800" s="2"/>
      <c r="G800" s="41"/>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row>
    <row r="801" spans="1:37" ht="69" customHeight="1" x14ac:dyDescent="0.25">
      <c r="A801" s="21"/>
      <c r="B801" s="21"/>
      <c r="C801" s="23"/>
      <c r="D801" s="4"/>
      <c r="E801" s="2"/>
      <c r="F801" s="2"/>
      <c r="G801" s="41"/>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row>
    <row r="802" spans="1:37" ht="69" customHeight="1" x14ac:dyDescent="0.25">
      <c r="A802" s="21"/>
      <c r="B802" s="21"/>
      <c r="C802" s="23"/>
      <c r="D802" s="4"/>
      <c r="E802" s="2"/>
      <c r="F802" s="2"/>
      <c r="G802" s="41"/>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row>
    <row r="803" spans="1:37" ht="69" customHeight="1" x14ac:dyDescent="0.25">
      <c r="A803" s="21"/>
      <c r="B803" s="21"/>
      <c r="C803" s="23"/>
      <c r="D803" s="4"/>
      <c r="E803" s="2"/>
      <c r="F803" s="2"/>
      <c r="G803" s="41"/>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row>
    <row r="804" spans="1:37" ht="69" customHeight="1" x14ac:dyDescent="0.25">
      <c r="A804" s="21"/>
      <c r="B804" s="21"/>
      <c r="C804" s="23"/>
      <c r="D804" s="4"/>
      <c r="E804" s="2"/>
      <c r="F804" s="2"/>
      <c r="G804" s="41"/>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row>
    <row r="805" spans="1:37" ht="69" customHeight="1" x14ac:dyDescent="0.25">
      <c r="A805" s="21"/>
      <c r="B805" s="21"/>
      <c r="C805" s="23"/>
      <c r="D805" s="4"/>
      <c r="E805" s="2"/>
      <c r="F805" s="2"/>
      <c r="G805" s="41"/>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row>
    <row r="806" spans="1:37" ht="69" customHeight="1" x14ac:dyDescent="0.25">
      <c r="A806" s="21"/>
      <c r="B806" s="21"/>
      <c r="C806" s="23"/>
      <c r="D806" s="4"/>
      <c r="E806" s="2"/>
      <c r="F806" s="2"/>
      <c r="G806" s="41"/>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row>
    <row r="807" spans="1:37" ht="69" customHeight="1" x14ac:dyDescent="0.25">
      <c r="A807" s="21"/>
      <c r="B807" s="21"/>
      <c r="C807" s="23"/>
      <c r="D807" s="4"/>
      <c r="E807" s="2"/>
      <c r="F807" s="2"/>
      <c r="G807" s="41"/>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row>
    <row r="808" spans="1:37" ht="69" customHeight="1" x14ac:dyDescent="0.25">
      <c r="A808" s="21"/>
      <c r="B808" s="21"/>
      <c r="C808" s="23"/>
      <c r="D808" s="4"/>
      <c r="E808" s="2"/>
      <c r="F808" s="2"/>
      <c r="G808" s="41"/>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row>
    <row r="809" spans="1:37" ht="69" customHeight="1" x14ac:dyDescent="0.25">
      <c r="A809" s="21"/>
      <c r="B809" s="21"/>
      <c r="C809" s="23"/>
      <c r="D809" s="4"/>
      <c r="E809" s="2"/>
      <c r="F809" s="2"/>
      <c r="G809" s="41"/>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row>
    <row r="810" spans="1:37" ht="69" customHeight="1" x14ac:dyDescent="0.25">
      <c r="A810" s="21"/>
      <c r="B810" s="21"/>
      <c r="C810" s="23"/>
      <c r="D810" s="4"/>
      <c r="E810" s="2"/>
      <c r="F810" s="2"/>
      <c r="G810" s="41"/>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row>
    <row r="811" spans="1:37" ht="69" customHeight="1" x14ac:dyDescent="0.25">
      <c r="A811" s="21"/>
      <c r="B811" s="21"/>
      <c r="C811" s="23"/>
      <c r="D811" s="4"/>
      <c r="E811" s="2"/>
      <c r="F811" s="2"/>
      <c r="G811" s="41"/>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row>
    <row r="812" spans="1:37" ht="69" customHeight="1" x14ac:dyDescent="0.25">
      <c r="A812" s="21"/>
      <c r="B812" s="21"/>
      <c r="C812" s="23"/>
      <c r="D812" s="4"/>
      <c r="E812" s="2"/>
      <c r="F812" s="2"/>
      <c r="G812" s="41"/>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row>
    <row r="813" spans="1:37" ht="69" customHeight="1" x14ac:dyDescent="0.25">
      <c r="A813" s="21"/>
      <c r="B813" s="21"/>
      <c r="C813" s="23"/>
      <c r="D813" s="4"/>
      <c r="E813" s="2"/>
      <c r="F813" s="2"/>
      <c r="G813" s="41"/>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row>
    <row r="814" spans="1:37" ht="69" customHeight="1" x14ac:dyDescent="0.25">
      <c r="A814" s="21"/>
      <c r="B814" s="21"/>
      <c r="C814" s="23"/>
      <c r="D814" s="4"/>
      <c r="E814" s="2"/>
      <c r="F814" s="2"/>
      <c r="G814" s="41"/>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row>
    <row r="815" spans="1:37" ht="69" customHeight="1" x14ac:dyDescent="0.25">
      <c r="A815" s="21"/>
      <c r="B815" s="21"/>
      <c r="C815" s="23"/>
      <c r="D815" s="4"/>
      <c r="E815" s="2"/>
      <c r="F815" s="2"/>
      <c r="G815" s="41"/>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row>
    <row r="816" spans="1:37" ht="69" customHeight="1" x14ac:dyDescent="0.25">
      <c r="A816" s="21"/>
      <c r="B816" s="21"/>
      <c r="C816" s="23"/>
      <c r="D816" s="4"/>
      <c r="E816" s="2"/>
      <c r="F816" s="2"/>
      <c r="G816" s="41"/>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row>
    <row r="817" spans="1:37" ht="69" customHeight="1" x14ac:dyDescent="0.25">
      <c r="A817" s="21"/>
      <c r="B817" s="21"/>
      <c r="C817" s="23"/>
      <c r="D817" s="4"/>
      <c r="E817" s="2"/>
      <c r="F817" s="2"/>
      <c r="G817" s="41"/>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row>
    <row r="818" spans="1:37" ht="69" customHeight="1" x14ac:dyDescent="0.25">
      <c r="A818" s="21"/>
      <c r="B818" s="21"/>
      <c r="C818" s="23"/>
      <c r="D818" s="4"/>
      <c r="E818" s="2"/>
      <c r="F818" s="2"/>
      <c r="G818" s="41"/>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row>
    <row r="819" spans="1:37" ht="69" customHeight="1" x14ac:dyDescent="0.25">
      <c r="A819" s="21"/>
      <c r="B819" s="21"/>
      <c r="C819" s="23"/>
      <c r="D819" s="4"/>
      <c r="E819" s="2"/>
      <c r="F819" s="2"/>
      <c r="G819" s="41"/>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row>
    <row r="820" spans="1:37" ht="69" customHeight="1" x14ac:dyDescent="0.25">
      <c r="A820" s="21"/>
      <c r="B820" s="21"/>
      <c r="C820" s="23"/>
      <c r="D820" s="4"/>
      <c r="E820" s="2"/>
      <c r="F820" s="2"/>
      <c r="G820" s="41"/>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row>
    <row r="821" spans="1:37" ht="69" customHeight="1" x14ac:dyDescent="0.25">
      <c r="A821" s="21"/>
      <c r="B821" s="21"/>
      <c r="C821" s="23"/>
      <c r="D821" s="4"/>
      <c r="E821" s="2"/>
      <c r="F821" s="2"/>
      <c r="G821" s="41"/>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row>
    <row r="822" spans="1:37" ht="69" customHeight="1" x14ac:dyDescent="0.25">
      <c r="A822" s="21"/>
      <c r="B822" s="21"/>
      <c r="C822" s="23"/>
      <c r="D822" s="4"/>
      <c r="E822" s="2"/>
      <c r="F822" s="2"/>
      <c r="G822" s="41"/>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row>
    <row r="823" spans="1:37" ht="69" customHeight="1" x14ac:dyDescent="0.25">
      <c r="A823" s="21"/>
      <c r="B823" s="21"/>
      <c r="C823" s="23"/>
      <c r="D823" s="4"/>
      <c r="E823" s="2"/>
      <c r="F823" s="2"/>
      <c r="G823" s="41"/>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row>
    <row r="824" spans="1:37" ht="69" customHeight="1" x14ac:dyDescent="0.25">
      <c r="A824" s="21"/>
      <c r="B824" s="21"/>
      <c r="C824" s="23"/>
      <c r="D824" s="4"/>
      <c r="E824" s="2"/>
      <c r="F824" s="2"/>
      <c r="G824" s="41"/>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row>
    <row r="825" spans="1:37" ht="69" customHeight="1" x14ac:dyDescent="0.25">
      <c r="A825" s="21"/>
      <c r="B825" s="21"/>
      <c r="C825" s="23"/>
      <c r="D825" s="4"/>
      <c r="E825" s="2"/>
      <c r="F825" s="2"/>
      <c r="G825" s="41"/>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row>
    <row r="826" spans="1:37" ht="69" customHeight="1" x14ac:dyDescent="0.25">
      <c r="A826" s="21"/>
      <c r="B826" s="21"/>
      <c r="C826" s="23"/>
      <c r="D826" s="4"/>
      <c r="E826" s="2"/>
      <c r="F826" s="2"/>
      <c r="G826" s="41"/>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row>
    <row r="827" spans="1:37" ht="69" customHeight="1" x14ac:dyDescent="0.25">
      <c r="A827" s="21"/>
      <c r="B827" s="21"/>
      <c r="C827" s="23"/>
      <c r="D827" s="4"/>
      <c r="E827" s="2"/>
      <c r="F827" s="2"/>
      <c r="G827" s="41"/>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row>
    <row r="828" spans="1:37" ht="69" customHeight="1" x14ac:dyDescent="0.25">
      <c r="A828" s="21"/>
      <c r="B828" s="21"/>
      <c r="C828" s="23"/>
      <c r="D828" s="4"/>
      <c r="E828" s="2"/>
      <c r="F828" s="2"/>
      <c r="G828" s="41"/>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row>
    <row r="829" spans="1:37" ht="69" customHeight="1" x14ac:dyDescent="0.25">
      <c r="A829" s="21"/>
      <c r="B829" s="21"/>
      <c r="C829" s="23"/>
      <c r="D829" s="4"/>
      <c r="E829" s="2"/>
      <c r="F829" s="2"/>
      <c r="G829" s="41"/>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row>
    <row r="830" spans="1:37" ht="69" customHeight="1" x14ac:dyDescent="0.25">
      <c r="A830" s="21"/>
      <c r="B830" s="21"/>
      <c r="C830" s="23"/>
      <c r="D830" s="4"/>
      <c r="E830" s="2"/>
      <c r="F830" s="2"/>
      <c r="G830" s="41"/>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row>
    <row r="831" spans="1:37" ht="69" customHeight="1" x14ac:dyDescent="0.25">
      <c r="A831" s="21"/>
      <c r="B831" s="21"/>
      <c r="C831" s="23"/>
      <c r="D831" s="4"/>
      <c r="E831" s="2"/>
      <c r="F831" s="2"/>
      <c r="G831" s="41"/>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row>
    <row r="832" spans="1:37" ht="69" customHeight="1" x14ac:dyDescent="0.25">
      <c r="A832" s="21"/>
      <c r="B832" s="21"/>
      <c r="C832" s="23"/>
      <c r="D832" s="4"/>
      <c r="E832" s="2"/>
      <c r="F832" s="2"/>
      <c r="G832" s="41"/>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row>
    <row r="833" spans="1:37" ht="69" customHeight="1" x14ac:dyDescent="0.25">
      <c r="A833" s="21"/>
      <c r="B833" s="21"/>
      <c r="C833" s="23"/>
      <c r="D833" s="4"/>
      <c r="E833" s="2"/>
      <c r="F833" s="2"/>
      <c r="G833" s="41"/>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row>
    <row r="834" spans="1:37" ht="69" customHeight="1" x14ac:dyDescent="0.25">
      <c r="A834" s="21"/>
      <c r="B834" s="21"/>
      <c r="C834" s="23"/>
      <c r="D834" s="4"/>
      <c r="E834" s="2"/>
      <c r="F834" s="2"/>
      <c r="G834" s="41"/>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row>
    <row r="835" spans="1:37" ht="69" customHeight="1" x14ac:dyDescent="0.25">
      <c r="A835" s="21"/>
      <c r="B835" s="21"/>
      <c r="C835" s="23"/>
      <c r="D835" s="4"/>
      <c r="E835" s="2"/>
      <c r="F835" s="2"/>
      <c r="G835" s="41"/>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row>
    <row r="836" spans="1:37" ht="69" customHeight="1" x14ac:dyDescent="0.25">
      <c r="A836" s="21"/>
      <c r="B836" s="21"/>
      <c r="C836" s="23"/>
      <c r="D836" s="4"/>
      <c r="E836" s="2"/>
      <c r="F836" s="2"/>
      <c r="G836" s="41"/>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row>
    <row r="837" spans="1:37" ht="69" customHeight="1" x14ac:dyDescent="0.25">
      <c r="A837" s="21"/>
      <c r="B837" s="21"/>
      <c r="C837" s="23"/>
      <c r="D837" s="4"/>
      <c r="E837" s="2"/>
      <c r="F837" s="2"/>
      <c r="G837" s="41"/>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row>
    <row r="838" spans="1:37" ht="69" customHeight="1" x14ac:dyDescent="0.25">
      <c r="A838" s="21"/>
      <c r="B838" s="21"/>
      <c r="C838" s="23"/>
      <c r="D838" s="4"/>
      <c r="E838" s="2"/>
      <c r="F838" s="2"/>
      <c r="G838" s="41"/>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row>
    <row r="839" spans="1:37" ht="69" customHeight="1" x14ac:dyDescent="0.25">
      <c r="A839" s="21"/>
      <c r="B839" s="21"/>
      <c r="C839" s="23"/>
      <c r="D839" s="4"/>
      <c r="E839" s="2"/>
      <c r="F839" s="2"/>
      <c r="G839" s="41"/>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row>
    <row r="840" spans="1:37" ht="69" customHeight="1" x14ac:dyDescent="0.25">
      <c r="A840" s="21"/>
      <c r="B840" s="21"/>
      <c r="C840" s="23"/>
      <c r="D840" s="4"/>
      <c r="E840" s="2"/>
      <c r="F840" s="2"/>
      <c r="G840" s="41"/>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row>
    <row r="841" spans="1:37" ht="69" customHeight="1" x14ac:dyDescent="0.25">
      <c r="A841" s="21"/>
      <c r="B841" s="21"/>
      <c r="C841" s="23"/>
      <c r="D841" s="4"/>
      <c r="E841" s="2"/>
      <c r="F841" s="2"/>
      <c r="G841" s="41"/>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row>
    <row r="842" spans="1:37" ht="69" customHeight="1" x14ac:dyDescent="0.25">
      <c r="A842" s="21"/>
      <c r="B842" s="21"/>
      <c r="C842" s="23"/>
      <c r="D842" s="4"/>
      <c r="E842" s="2"/>
      <c r="F842" s="2"/>
      <c r="G842" s="41"/>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row>
    <row r="843" spans="1:37" ht="69" customHeight="1" x14ac:dyDescent="0.25">
      <c r="A843" s="21"/>
      <c r="B843" s="21"/>
      <c r="C843" s="23"/>
      <c r="D843" s="4"/>
      <c r="E843" s="2"/>
      <c r="F843" s="2"/>
      <c r="G843" s="41"/>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row>
    <row r="844" spans="1:37" ht="69" customHeight="1" x14ac:dyDescent="0.25">
      <c r="A844" s="21"/>
      <c r="B844" s="21"/>
      <c r="C844" s="23"/>
      <c r="D844" s="4"/>
      <c r="E844" s="2"/>
      <c r="F844" s="2"/>
      <c r="G844" s="41"/>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row>
    <row r="845" spans="1:37" ht="69" customHeight="1" x14ac:dyDescent="0.25">
      <c r="A845" s="21"/>
      <c r="B845" s="21"/>
      <c r="C845" s="23"/>
      <c r="D845" s="4"/>
      <c r="E845" s="2"/>
      <c r="F845" s="2"/>
      <c r="G845" s="41"/>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row>
    <row r="846" spans="1:37" ht="69" customHeight="1" x14ac:dyDescent="0.25">
      <c r="A846" s="21"/>
      <c r="B846" s="21"/>
      <c r="C846" s="23"/>
      <c r="D846" s="4"/>
      <c r="E846" s="2"/>
      <c r="F846" s="2"/>
      <c r="G846" s="41"/>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row>
    <row r="847" spans="1:37" ht="69" customHeight="1" x14ac:dyDescent="0.25">
      <c r="A847" s="21"/>
      <c r="B847" s="21"/>
      <c r="C847" s="23"/>
      <c r="D847" s="4"/>
      <c r="E847" s="2"/>
      <c r="F847" s="2"/>
      <c r="G847" s="41"/>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row>
    <row r="848" spans="1:37" ht="69" customHeight="1" x14ac:dyDescent="0.25">
      <c r="A848" s="21"/>
      <c r="B848" s="21"/>
      <c r="C848" s="23"/>
      <c r="D848" s="4"/>
      <c r="E848" s="2"/>
      <c r="F848" s="2"/>
      <c r="G848" s="41"/>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row>
    <row r="849" spans="1:37" ht="69" customHeight="1" x14ac:dyDescent="0.25">
      <c r="A849" s="21"/>
      <c r="B849" s="21"/>
      <c r="C849" s="23"/>
      <c r="D849" s="4"/>
      <c r="E849" s="2"/>
      <c r="F849" s="2"/>
      <c r="G849" s="41"/>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row>
    <row r="850" spans="1:37" ht="69" customHeight="1" x14ac:dyDescent="0.25">
      <c r="A850" s="21"/>
      <c r="B850" s="21"/>
      <c r="C850" s="23"/>
      <c r="D850" s="4"/>
      <c r="E850" s="2"/>
      <c r="F850" s="2"/>
      <c r="G850" s="41"/>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row>
    <row r="851" spans="1:37" ht="69" customHeight="1" x14ac:dyDescent="0.25">
      <c r="A851" s="21"/>
      <c r="B851" s="21"/>
      <c r="C851" s="23"/>
      <c r="D851" s="4"/>
      <c r="E851" s="2"/>
      <c r="F851" s="2"/>
      <c r="G851" s="41"/>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row>
    <row r="852" spans="1:37" ht="69" customHeight="1" x14ac:dyDescent="0.25">
      <c r="A852" s="21"/>
      <c r="B852" s="21"/>
      <c r="C852" s="23"/>
      <c r="D852" s="4"/>
      <c r="E852" s="2"/>
      <c r="F852" s="2"/>
      <c r="G852" s="41"/>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row>
    <row r="853" spans="1:37" ht="69" customHeight="1" x14ac:dyDescent="0.25">
      <c r="A853" s="21"/>
      <c r="B853" s="21"/>
      <c r="C853" s="23"/>
      <c r="D853" s="4"/>
      <c r="E853" s="2"/>
      <c r="F853" s="2"/>
      <c r="G853" s="41"/>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row>
    <row r="854" spans="1:37" ht="69" customHeight="1" x14ac:dyDescent="0.25">
      <c r="A854" s="21"/>
      <c r="B854" s="21"/>
      <c r="C854" s="23"/>
      <c r="D854" s="4"/>
      <c r="E854" s="2"/>
      <c r="F854" s="2"/>
      <c r="G854" s="41"/>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row>
    <row r="855" spans="1:37" ht="69" customHeight="1" x14ac:dyDescent="0.25">
      <c r="A855" s="21"/>
      <c r="B855" s="21"/>
      <c r="C855" s="23"/>
      <c r="D855" s="4"/>
      <c r="E855" s="2"/>
      <c r="F855" s="2"/>
      <c r="G855" s="41"/>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row>
    <row r="856" spans="1:37" ht="69" customHeight="1" x14ac:dyDescent="0.25">
      <c r="A856" s="21"/>
      <c r="B856" s="21"/>
      <c r="C856" s="23"/>
      <c r="D856" s="4"/>
      <c r="E856" s="2"/>
      <c r="F856" s="2"/>
      <c r="G856" s="41"/>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row>
    <row r="857" spans="1:37" ht="69" customHeight="1" x14ac:dyDescent="0.25">
      <c r="A857" s="21"/>
      <c r="B857" s="21"/>
      <c r="C857" s="23"/>
      <c r="D857" s="4"/>
      <c r="E857" s="2"/>
      <c r="F857" s="2"/>
      <c r="G857" s="41"/>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row>
    <row r="858" spans="1:37" ht="69" customHeight="1" x14ac:dyDescent="0.25">
      <c r="A858" s="21"/>
      <c r="B858" s="21"/>
      <c r="C858" s="23"/>
      <c r="D858" s="4"/>
      <c r="E858" s="2"/>
      <c r="F858" s="2"/>
      <c r="G858" s="41"/>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row>
    <row r="859" spans="1:37" ht="69" customHeight="1" x14ac:dyDescent="0.25">
      <c r="A859" s="21"/>
      <c r="B859" s="21"/>
      <c r="C859" s="23"/>
      <c r="D859" s="4"/>
      <c r="E859" s="2"/>
      <c r="F859" s="2"/>
      <c r="G859" s="41"/>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row>
    <row r="860" spans="1:37" ht="69" customHeight="1" x14ac:dyDescent="0.25">
      <c r="A860" s="21"/>
      <c r="B860" s="21"/>
      <c r="C860" s="23"/>
      <c r="D860" s="4"/>
      <c r="E860" s="2"/>
      <c r="F860" s="2"/>
      <c r="G860" s="41"/>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row>
    <row r="861" spans="1:37" ht="69" customHeight="1" x14ac:dyDescent="0.25">
      <c r="A861" s="21"/>
      <c r="B861" s="21"/>
      <c r="C861" s="23"/>
      <c r="D861" s="4"/>
      <c r="E861" s="2"/>
      <c r="F861" s="2"/>
      <c r="G861" s="41"/>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row>
    <row r="862" spans="1:37" ht="69" customHeight="1" x14ac:dyDescent="0.25">
      <c r="A862" s="21"/>
      <c r="B862" s="21"/>
      <c r="C862" s="23"/>
      <c r="D862" s="4"/>
      <c r="E862" s="2"/>
      <c r="F862" s="2"/>
      <c r="G862" s="41"/>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row>
    <row r="863" spans="1:37" ht="69" customHeight="1" x14ac:dyDescent="0.25">
      <c r="A863" s="21"/>
      <c r="B863" s="21"/>
      <c r="C863" s="23"/>
      <c r="D863" s="4"/>
      <c r="E863" s="2"/>
      <c r="F863" s="2"/>
      <c r="G863" s="41"/>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row>
    <row r="864" spans="1:37" ht="69" customHeight="1" x14ac:dyDescent="0.25">
      <c r="A864" s="21"/>
      <c r="B864" s="21"/>
      <c r="C864" s="23"/>
      <c r="D864" s="4"/>
      <c r="E864" s="2"/>
      <c r="F864" s="2"/>
      <c r="G864" s="41"/>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row>
    <row r="865" spans="1:37" ht="69" customHeight="1" x14ac:dyDescent="0.25">
      <c r="A865" s="21"/>
      <c r="B865" s="21"/>
      <c r="C865" s="23"/>
      <c r="D865" s="4"/>
      <c r="E865" s="2"/>
      <c r="F865" s="2"/>
      <c r="G865" s="41"/>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row>
    <row r="866" spans="1:37" ht="69" customHeight="1" x14ac:dyDescent="0.25">
      <c r="A866" s="21"/>
      <c r="B866" s="21"/>
      <c r="C866" s="23"/>
      <c r="D866" s="4"/>
      <c r="E866" s="2"/>
      <c r="F866" s="2"/>
      <c r="G866" s="41"/>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row>
    <row r="867" spans="1:37" ht="69" customHeight="1" x14ac:dyDescent="0.25">
      <c r="A867" s="21"/>
      <c r="B867" s="21"/>
      <c r="C867" s="23"/>
      <c r="D867" s="4"/>
      <c r="E867" s="2"/>
      <c r="F867" s="2"/>
      <c r="G867" s="41"/>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row>
    <row r="868" spans="1:37" ht="69" customHeight="1" x14ac:dyDescent="0.25">
      <c r="A868" s="21"/>
      <c r="B868" s="21"/>
      <c r="C868" s="23"/>
      <c r="D868" s="4"/>
      <c r="E868" s="2"/>
      <c r="F868" s="2"/>
      <c r="G868" s="41"/>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row>
    <row r="869" spans="1:37" ht="69" customHeight="1" x14ac:dyDescent="0.25">
      <c r="A869" s="21"/>
      <c r="B869" s="21"/>
      <c r="C869" s="23"/>
      <c r="D869" s="4"/>
      <c r="E869" s="2"/>
      <c r="F869" s="2"/>
      <c r="G869" s="41"/>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row>
    <row r="870" spans="1:37" ht="69" customHeight="1" x14ac:dyDescent="0.25">
      <c r="A870" s="21"/>
      <c r="B870" s="21"/>
      <c r="C870" s="23"/>
      <c r="D870" s="4"/>
      <c r="E870" s="2"/>
      <c r="F870" s="2"/>
      <c r="G870" s="41"/>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row>
    <row r="871" spans="1:37" ht="69" customHeight="1" x14ac:dyDescent="0.25">
      <c r="A871" s="21"/>
      <c r="B871" s="21"/>
      <c r="C871" s="23"/>
      <c r="D871" s="4"/>
      <c r="E871" s="2"/>
      <c r="F871" s="2"/>
      <c r="G871" s="41"/>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row>
    <row r="872" spans="1:37" ht="69" customHeight="1" x14ac:dyDescent="0.25">
      <c r="A872" s="21"/>
      <c r="B872" s="21"/>
      <c r="C872" s="23"/>
      <c r="D872" s="4"/>
      <c r="E872" s="2"/>
      <c r="F872" s="2"/>
      <c r="G872" s="41"/>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row>
    <row r="873" spans="1:37" ht="69" customHeight="1" x14ac:dyDescent="0.25">
      <c r="A873" s="21"/>
      <c r="B873" s="21"/>
      <c r="C873" s="23"/>
      <c r="D873" s="4"/>
      <c r="E873" s="2"/>
      <c r="F873" s="2"/>
      <c r="G873" s="41"/>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row>
    <row r="874" spans="1:37" ht="69" customHeight="1" x14ac:dyDescent="0.25">
      <c r="A874" s="21"/>
      <c r="B874" s="21"/>
      <c r="C874" s="23"/>
      <c r="D874" s="4"/>
      <c r="E874" s="2"/>
      <c r="F874" s="2"/>
      <c r="G874" s="41"/>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row>
    <row r="875" spans="1:37" ht="69" customHeight="1" x14ac:dyDescent="0.25">
      <c r="A875" s="21"/>
      <c r="B875" s="21"/>
      <c r="C875" s="23"/>
      <c r="D875" s="4"/>
      <c r="E875" s="2"/>
      <c r="F875" s="2"/>
      <c r="G875" s="41"/>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row>
    <row r="876" spans="1:37" ht="69" customHeight="1" x14ac:dyDescent="0.25">
      <c r="A876" s="21"/>
      <c r="B876" s="21"/>
      <c r="C876" s="23"/>
      <c r="D876" s="4"/>
      <c r="E876" s="2"/>
      <c r="F876" s="2"/>
      <c r="G876" s="41"/>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row>
    <row r="877" spans="1:37" ht="69" customHeight="1" x14ac:dyDescent="0.25">
      <c r="A877" s="21"/>
      <c r="B877" s="21"/>
      <c r="C877" s="23"/>
      <c r="D877" s="4"/>
      <c r="E877" s="2"/>
      <c r="F877" s="2"/>
      <c r="G877" s="41"/>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row>
    <row r="878" spans="1:37" ht="69" customHeight="1" x14ac:dyDescent="0.25">
      <c r="A878" s="21"/>
      <c r="B878" s="21"/>
      <c r="C878" s="23"/>
      <c r="D878" s="4"/>
      <c r="E878" s="2"/>
      <c r="F878" s="2"/>
      <c r="G878" s="41"/>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row>
    <row r="879" spans="1:37" ht="69" customHeight="1" x14ac:dyDescent="0.25">
      <c r="A879" s="21"/>
      <c r="B879" s="21"/>
      <c r="C879" s="23"/>
      <c r="D879" s="4"/>
      <c r="E879" s="2"/>
      <c r="F879" s="2"/>
      <c r="G879" s="41"/>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row>
    <row r="880" spans="1:37" ht="69" customHeight="1" x14ac:dyDescent="0.25">
      <c r="A880" s="21"/>
      <c r="B880" s="21"/>
      <c r="C880" s="23"/>
      <c r="D880" s="4"/>
      <c r="E880" s="2"/>
      <c r="F880" s="2"/>
      <c r="G880" s="41"/>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row>
    <row r="881" spans="1:37" ht="69" customHeight="1" x14ac:dyDescent="0.25">
      <c r="A881" s="21"/>
      <c r="B881" s="21"/>
      <c r="C881" s="23"/>
      <c r="D881" s="4"/>
      <c r="E881" s="2"/>
      <c r="F881" s="2"/>
      <c r="G881" s="41"/>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row>
    <row r="882" spans="1:37" ht="69" customHeight="1" x14ac:dyDescent="0.25">
      <c r="A882" s="21"/>
      <c r="B882" s="21"/>
      <c r="C882" s="23"/>
      <c r="D882" s="4"/>
      <c r="E882" s="2"/>
      <c r="F882" s="2"/>
      <c r="G882" s="41"/>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row>
    <row r="883" spans="1:37" ht="69" customHeight="1" x14ac:dyDescent="0.25">
      <c r="A883" s="21"/>
      <c r="B883" s="21"/>
      <c r="C883" s="23"/>
      <c r="D883" s="4"/>
      <c r="E883" s="2"/>
      <c r="F883" s="2"/>
      <c r="G883" s="41"/>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row>
    <row r="884" spans="1:37" ht="69" customHeight="1" x14ac:dyDescent="0.25">
      <c r="A884" s="21"/>
      <c r="B884" s="21"/>
      <c r="C884" s="23"/>
      <c r="D884" s="4"/>
      <c r="E884" s="2"/>
      <c r="F884" s="2"/>
      <c r="G884" s="41"/>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row>
    <row r="885" spans="1:37" ht="69" customHeight="1" x14ac:dyDescent="0.25">
      <c r="A885" s="21"/>
      <c r="B885" s="21"/>
      <c r="C885" s="23"/>
      <c r="D885" s="4"/>
      <c r="E885" s="2"/>
      <c r="F885" s="2"/>
      <c r="G885" s="41"/>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row>
    <row r="886" spans="1:37" ht="69" customHeight="1" x14ac:dyDescent="0.25">
      <c r="A886" s="21"/>
      <c r="B886" s="21"/>
      <c r="C886" s="23"/>
      <c r="D886" s="4"/>
      <c r="E886" s="2"/>
      <c r="F886" s="2"/>
      <c r="G886" s="41"/>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row>
    <row r="887" spans="1:37" ht="69" customHeight="1" x14ac:dyDescent="0.25">
      <c r="A887" s="21"/>
      <c r="B887" s="21"/>
      <c r="C887" s="23"/>
      <c r="D887" s="4"/>
      <c r="E887" s="2"/>
      <c r="F887" s="2"/>
      <c r="G887" s="41"/>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row>
    <row r="888" spans="1:37" ht="69" customHeight="1" x14ac:dyDescent="0.25">
      <c r="A888" s="21"/>
      <c r="B888" s="21"/>
      <c r="C888" s="23"/>
      <c r="D888" s="4"/>
      <c r="E888" s="2"/>
      <c r="F888" s="2"/>
      <c r="G888" s="41"/>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row>
    <row r="889" spans="1:37" ht="69" customHeight="1" x14ac:dyDescent="0.25">
      <c r="A889" s="21"/>
      <c r="B889" s="21"/>
      <c r="C889" s="23"/>
      <c r="D889" s="4"/>
      <c r="E889" s="2"/>
      <c r="F889" s="2"/>
      <c r="G889" s="41"/>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row>
    <row r="890" spans="1:37" ht="69" customHeight="1" x14ac:dyDescent="0.25">
      <c r="A890" s="21"/>
      <c r="B890" s="21"/>
      <c r="C890" s="23"/>
      <c r="D890" s="4"/>
      <c r="E890" s="2"/>
      <c r="F890" s="2"/>
      <c r="G890" s="41"/>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row>
    <row r="891" spans="1:37" ht="69" customHeight="1" x14ac:dyDescent="0.25">
      <c r="A891" s="21"/>
      <c r="B891" s="21"/>
      <c r="C891" s="23"/>
      <c r="D891" s="4"/>
      <c r="E891" s="2"/>
      <c r="F891" s="2"/>
      <c r="G891" s="41"/>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row>
    <row r="892" spans="1:37" ht="69" customHeight="1" x14ac:dyDescent="0.25">
      <c r="A892" s="21"/>
      <c r="B892" s="21"/>
      <c r="C892" s="23"/>
      <c r="D892" s="4"/>
      <c r="E892" s="2"/>
      <c r="F892" s="2"/>
      <c r="G892" s="41"/>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row>
    <row r="893" spans="1:37" ht="69" customHeight="1" x14ac:dyDescent="0.25">
      <c r="A893" s="21"/>
      <c r="B893" s="21"/>
      <c r="C893" s="23"/>
      <c r="D893" s="4"/>
      <c r="E893" s="2"/>
      <c r="F893" s="2"/>
      <c r="G893" s="41"/>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row>
    <row r="894" spans="1:37" ht="69" customHeight="1" x14ac:dyDescent="0.25">
      <c r="A894" s="21"/>
      <c r="B894" s="21"/>
      <c r="C894" s="23"/>
      <c r="D894" s="4"/>
      <c r="E894" s="2"/>
      <c r="F894" s="2"/>
      <c r="G894" s="41"/>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row>
    <row r="895" spans="1:37" ht="69" customHeight="1" x14ac:dyDescent="0.25">
      <c r="A895" s="21"/>
      <c r="B895" s="21"/>
      <c r="C895" s="23"/>
      <c r="D895" s="4"/>
      <c r="E895" s="2"/>
      <c r="F895" s="2"/>
      <c r="G895" s="41"/>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row>
    <row r="896" spans="1:37" ht="69" customHeight="1" x14ac:dyDescent="0.25">
      <c r="A896" s="21"/>
      <c r="B896" s="21"/>
      <c r="C896" s="23"/>
      <c r="D896" s="4"/>
      <c r="E896" s="2"/>
      <c r="F896" s="2"/>
      <c r="G896" s="41"/>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row>
    <row r="897" spans="1:37" ht="69" customHeight="1" x14ac:dyDescent="0.25">
      <c r="A897" s="21"/>
      <c r="B897" s="21"/>
      <c r="C897" s="23"/>
      <c r="D897" s="4"/>
      <c r="E897" s="2"/>
      <c r="F897" s="2"/>
      <c r="G897" s="41"/>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row>
    <row r="898" spans="1:37" ht="69" customHeight="1" x14ac:dyDescent="0.25">
      <c r="A898" s="21"/>
      <c r="B898" s="21"/>
      <c r="C898" s="23"/>
      <c r="D898" s="4"/>
      <c r="E898" s="2"/>
      <c r="F898" s="2"/>
      <c r="G898" s="41"/>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row>
    <row r="899" spans="1:37" ht="69" customHeight="1" x14ac:dyDescent="0.25">
      <c r="A899" s="21"/>
      <c r="B899" s="21"/>
      <c r="C899" s="23"/>
      <c r="D899" s="4"/>
      <c r="E899" s="2"/>
      <c r="F899" s="2"/>
      <c r="G899" s="41"/>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row>
    <row r="900" spans="1:37" ht="69" customHeight="1" x14ac:dyDescent="0.25">
      <c r="A900" s="21"/>
      <c r="B900" s="21"/>
      <c r="C900" s="23"/>
      <c r="D900" s="4"/>
      <c r="E900" s="2"/>
      <c r="F900" s="2"/>
      <c r="G900" s="41"/>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row>
    <row r="901" spans="1:37" ht="69" customHeight="1" x14ac:dyDescent="0.25">
      <c r="A901" s="21"/>
      <c r="B901" s="21"/>
      <c r="C901" s="23"/>
      <c r="D901" s="4"/>
      <c r="E901" s="2"/>
      <c r="F901" s="2"/>
      <c r="G901" s="41"/>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row>
    <row r="902" spans="1:37" ht="69" customHeight="1" x14ac:dyDescent="0.25">
      <c r="A902" s="21"/>
      <c r="B902" s="21"/>
      <c r="C902" s="23"/>
      <c r="D902" s="4"/>
      <c r="E902" s="2"/>
      <c r="F902" s="2"/>
      <c r="G902" s="41"/>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row>
    <row r="903" spans="1:37" ht="69" customHeight="1" x14ac:dyDescent="0.25">
      <c r="A903" s="21"/>
      <c r="B903" s="21"/>
      <c r="C903" s="23"/>
      <c r="D903" s="4"/>
      <c r="E903" s="2"/>
      <c r="F903" s="2"/>
      <c r="G903" s="41"/>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row>
    <row r="904" spans="1:37" ht="69" customHeight="1" x14ac:dyDescent="0.25">
      <c r="A904" s="21"/>
      <c r="B904" s="21"/>
      <c r="C904" s="23"/>
      <c r="D904" s="4"/>
      <c r="E904" s="2"/>
      <c r="F904" s="2"/>
      <c r="G904" s="41"/>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row>
    <row r="905" spans="1:37" ht="69" customHeight="1" x14ac:dyDescent="0.25">
      <c r="A905" s="21"/>
      <c r="B905" s="21"/>
      <c r="C905" s="23"/>
      <c r="D905" s="4"/>
      <c r="E905" s="2"/>
      <c r="F905" s="2"/>
      <c r="G905" s="41"/>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row>
    <row r="906" spans="1:37" ht="69" customHeight="1" x14ac:dyDescent="0.25">
      <c r="A906" s="21"/>
      <c r="B906" s="21"/>
      <c r="C906" s="23"/>
      <c r="D906" s="4"/>
      <c r="E906" s="2"/>
      <c r="F906" s="2"/>
      <c r="G906" s="41"/>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row>
    <row r="907" spans="1:37" ht="69" customHeight="1" x14ac:dyDescent="0.25">
      <c r="A907" s="21"/>
      <c r="B907" s="21"/>
      <c r="C907" s="23"/>
      <c r="D907" s="4"/>
      <c r="E907" s="2"/>
      <c r="F907" s="2"/>
      <c r="G907" s="41"/>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row>
    <row r="908" spans="1:37" ht="69" customHeight="1" x14ac:dyDescent="0.25">
      <c r="A908" s="21"/>
      <c r="B908" s="21"/>
      <c r="C908" s="23"/>
      <c r="D908" s="4"/>
      <c r="E908" s="2"/>
      <c r="F908" s="2"/>
      <c r="G908" s="41"/>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row>
    <row r="909" spans="1:37" ht="69" customHeight="1" x14ac:dyDescent="0.25">
      <c r="A909" s="21"/>
      <c r="B909" s="21"/>
      <c r="C909" s="23"/>
      <c r="D909" s="4"/>
      <c r="E909" s="2"/>
      <c r="F909" s="2"/>
      <c r="G909" s="41"/>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row>
    <row r="910" spans="1:37" ht="69" customHeight="1" x14ac:dyDescent="0.25">
      <c r="A910" s="21"/>
      <c r="B910" s="21"/>
      <c r="C910" s="23"/>
      <c r="D910" s="4"/>
      <c r="E910" s="2"/>
      <c r="F910" s="2"/>
      <c r="G910" s="41"/>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row>
    <row r="911" spans="1:37" ht="69" customHeight="1" x14ac:dyDescent="0.25">
      <c r="A911" s="21"/>
      <c r="B911" s="21"/>
      <c r="C911" s="23"/>
      <c r="D911" s="4"/>
      <c r="E911" s="2"/>
      <c r="F911" s="2"/>
      <c r="G911" s="41"/>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row>
    <row r="912" spans="1:37" ht="69" customHeight="1" x14ac:dyDescent="0.25">
      <c r="A912" s="21"/>
      <c r="B912" s="21"/>
      <c r="C912" s="23"/>
      <c r="D912" s="4"/>
      <c r="E912" s="2"/>
      <c r="F912" s="2"/>
      <c r="G912" s="41"/>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row>
    <row r="913" spans="1:37" ht="69" customHeight="1" x14ac:dyDescent="0.25">
      <c r="A913" s="21"/>
      <c r="B913" s="21"/>
      <c r="C913" s="23"/>
      <c r="D913" s="4"/>
      <c r="E913" s="2"/>
      <c r="F913" s="2"/>
      <c r="G913" s="41"/>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row>
    <row r="914" spans="1:37" ht="69" customHeight="1" x14ac:dyDescent="0.25">
      <c r="A914" s="21"/>
      <c r="B914" s="21"/>
      <c r="C914" s="23"/>
      <c r="D914" s="4"/>
      <c r="E914" s="2"/>
      <c r="F914" s="2"/>
      <c r="G914" s="41"/>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row>
    <row r="915" spans="1:37" ht="69" customHeight="1" x14ac:dyDescent="0.25">
      <c r="A915" s="21"/>
      <c r="B915" s="21"/>
      <c r="C915" s="23"/>
      <c r="D915" s="4"/>
      <c r="E915" s="2"/>
      <c r="F915" s="2"/>
      <c r="G915" s="41"/>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row>
    <row r="916" spans="1:37" ht="69" customHeight="1" x14ac:dyDescent="0.25">
      <c r="A916" s="21"/>
      <c r="B916" s="21"/>
      <c r="C916" s="23"/>
      <c r="D916" s="4"/>
      <c r="E916" s="2"/>
      <c r="F916" s="2"/>
      <c r="G916" s="41"/>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row>
    <row r="917" spans="1:37" ht="69" customHeight="1" x14ac:dyDescent="0.25">
      <c r="A917" s="21"/>
      <c r="B917" s="21"/>
      <c r="C917" s="23"/>
      <c r="D917" s="4"/>
      <c r="E917" s="2"/>
      <c r="F917" s="2"/>
      <c r="G917" s="41"/>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row>
    <row r="918" spans="1:37" ht="69" customHeight="1" x14ac:dyDescent="0.25">
      <c r="A918" s="21"/>
      <c r="B918" s="21"/>
      <c r="C918" s="23"/>
      <c r="D918" s="4"/>
      <c r="E918" s="2"/>
      <c r="F918" s="2"/>
      <c r="G918" s="41"/>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row>
    <row r="919" spans="1:37" ht="69" customHeight="1" x14ac:dyDescent="0.25">
      <c r="A919" s="21"/>
      <c r="B919" s="21"/>
      <c r="C919" s="23"/>
      <c r="D919" s="4"/>
      <c r="E919" s="2"/>
      <c r="F919" s="2"/>
      <c r="G919" s="41"/>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row>
    <row r="920" spans="1:37" ht="69" customHeight="1" x14ac:dyDescent="0.25">
      <c r="A920" s="21"/>
      <c r="B920" s="21"/>
      <c r="C920" s="23"/>
      <c r="D920" s="4"/>
      <c r="E920" s="2"/>
      <c r="F920" s="2"/>
      <c r="G920" s="41"/>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row>
    <row r="921" spans="1:37" ht="69" customHeight="1" x14ac:dyDescent="0.25">
      <c r="A921" s="21"/>
      <c r="B921" s="21"/>
      <c r="C921" s="23"/>
      <c r="D921" s="4"/>
      <c r="E921" s="2"/>
      <c r="F921" s="2"/>
      <c r="G921" s="41"/>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row>
    <row r="922" spans="1:37" ht="69" customHeight="1" x14ac:dyDescent="0.25">
      <c r="A922" s="21"/>
      <c r="B922" s="21"/>
      <c r="C922" s="23"/>
      <c r="D922" s="4"/>
      <c r="E922" s="2"/>
      <c r="F922" s="2"/>
      <c r="G922" s="41"/>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row>
    <row r="923" spans="1:37" ht="69" customHeight="1" x14ac:dyDescent="0.25">
      <c r="A923" s="21"/>
      <c r="B923" s="21"/>
      <c r="C923" s="23"/>
      <c r="D923" s="4"/>
      <c r="E923" s="2"/>
      <c r="F923" s="2"/>
      <c r="G923" s="41"/>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row>
    <row r="924" spans="1:37" ht="69" customHeight="1" x14ac:dyDescent="0.25">
      <c r="A924" s="21"/>
      <c r="B924" s="21"/>
      <c r="C924" s="23"/>
      <c r="D924" s="4"/>
      <c r="E924" s="2"/>
      <c r="F924" s="2"/>
      <c r="G924" s="41"/>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row>
    <row r="925" spans="1:37" ht="69" customHeight="1" x14ac:dyDescent="0.25">
      <c r="A925" s="21"/>
      <c r="B925" s="21"/>
      <c r="C925" s="23"/>
      <c r="D925" s="4"/>
      <c r="E925" s="2"/>
      <c r="F925" s="2"/>
      <c r="G925" s="41"/>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row>
    <row r="926" spans="1:37" ht="69" customHeight="1" x14ac:dyDescent="0.25">
      <c r="A926" s="21"/>
      <c r="B926" s="21"/>
      <c r="C926" s="23"/>
      <c r="D926" s="4"/>
      <c r="E926" s="2"/>
      <c r="F926" s="2"/>
      <c r="G926" s="41"/>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row>
    <row r="927" spans="1:37" ht="69" customHeight="1" x14ac:dyDescent="0.25">
      <c r="A927" s="21"/>
      <c r="B927" s="21"/>
      <c r="C927" s="23"/>
      <c r="D927" s="4"/>
      <c r="E927" s="2"/>
      <c r="F927" s="2"/>
      <c r="G927" s="41"/>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row>
    <row r="928" spans="1:37" ht="69" customHeight="1" x14ac:dyDescent="0.25">
      <c r="A928" s="21"/>
      <c r="B928" s="21"/>
      <c r="C928" s="23"/>
      <c r="D928" s="4"/>
      <c r="E928" s="2"/>
      <c r="F928" s="2"/>
      <c r="G928" s="41"/>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row>
    <row r="929" spans="1:37" ht="69" customHeight="1" x14ac:dyDescent="0.25">
      <c r="A929" s="21"/>
      <c r="B929" s="21"/>
      <c r="C929" s="23"/>
      <c r="D929" s="4"/>
      <c r="E929" s="2"/>
      <c r="F929" s="2"/>
      <c r="G929" s="41"/>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row>
    <row r="930" spans="1:37" ht="69" customHeight="1" x14ac:dyDescent="0.25">
      <c r="A930" s="21"/>
      <c r="B930" s="21"/>
      <c r="C930" s="23"/>
      <c r="D930" s="4"/>
      <c r="E930" s="2"/>
      <c r="F930" s="2"/>
      <c r="G930" s="41"/>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row>
    <row r="931" spans="1:37" ht="69" customHeight="1" x14ac:dyDescent="0.25">
      <c r="A931" s="21"/>
      <c r="B931" s="21"/>
      <c r="C931" s="23"/>
      <c r="D931" s="4"/>
      <c r="E931" s="2"/>
      <c r="F931" s="2"/>
      <c r="G931" s="41"/>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row>
    <row r="932" spans="1:37" ht="69" customHeight="1" x14ac:dyDescent="0.25">
      <c r="A932" s="21"/>
      <c r="B932" s="21"/>
      <c r="C932" s="23"/>
      <c r="D932" s="4"/>
      <c r="E932" s="2"/>
      <c r="F932" s="2"/>
      <c r="G932" s="41"/>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row>
    <row r="933" spans="1:37" ht="69" customHeight="1" x14ac:dyDescent="0.25">
      <c r="A933" s="21"/>
      <c r="B933" s="21"/>
      <c r="C933" s="23"/>
      <c r="D933" s="4"/>
      <c r="E933" s="2"/>
      <c r="F933" s="2"/>
      <c r="G933" s="41"/>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row>
    <row r="934" spans="1:37" ht="69" customHeight="1" x14ac:dyDescent="0.25">
      <c r="A934" s="21"/>
      <c r="B934" s="21"/>
      <c r="C934" s="23"/>
      <c r="D934" s="4"/>
      <c r="E934" s="2"/>
      <c r="F934" s="2"/>
      <c r="G934" s="41"/>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row>
    <row r="935" spans="1:37" ht="69" customHeight="1" x14ac:dyDescent="0.25">
      <c r="A935" s="21"/>
      <c r="B935" s="21"/>
      <c r="C935" s="23"/>
      <c r="D935" s="4"/>
      <c r="E935" s="2"/>
      <c r="F935" s="2"/>
      <c r="G935" s="41"/>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row>
    <row r="936" spans="1:37" ht="69" customHeight="1" x14ac:dyDescent="0.25">
      <c r="A936" s="21"/>
      <c r="B936" s="21"/>
      <c r="C936" s="23"/>
      <c r="D936" s="4"/>
      <c r="E936" s="2"/>
      <c r="F936" s="2"/>
      <c r="G936" s="41"/>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row>
    <row r="937" spans="1:37" ht="69" customHeight="1" x14ac:dyDescent="0.25">
      <c r="A937" s="21"/>
      <c r="B937" s="21"/>
      <c r="C937" s="23"/>
      <c r="D937" s="4"/>
      <c r="E937" s="2"/>
      <c r="F937" s="2"/>
      <c r="G937" s="41"/>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row>
    <row r="938" spans="1:37" ht="69" customHeight="1" x14ac:dyDescent="0.25">
      <c r="A938" s="21"/>
      <c r="B938" s="21"/>
      <c r="C938" s="23"/>
      <c r="D938" s="4"/>
      <c r="E938" s="2"/>
      <c r="F938" s="2"/>
      <c r="G938" s="41"/>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row>
    <row r="939" spans="1:37" ht="69" customHeight="1" x14ac:dyDescent="0.25">
      <c r="A939" s="21"/>
      <c r="B939" s="21"/>
      <c r="C939" s="23"/>
      <c r="D939" s="4"/>
      <c r="E939" s="2"/>
      <c r="F939" s="2"/>
      <c r="G939" s="41"/>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row>
    <row r="940" spans="1:37" ht="69" customHeight="1" x14ac:dyDescent="0.25">
      <c r="A940" s="21"/>
      <c r="B940" s="21"/>
      <c r="C940" s="23"/>
      <c r="D940" s="4"/>
      <c r="E940" s="2"/>
      <c r="F940" s="2"/>
      <c r="G940" s="41"/>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row>
    <row r="941" spans="1:37" ht="69" customHeight="1" x14ac:dyDescent="0.25">
      <c r="A941" s="21"/>
      <c r="B941" s="21"/>
      <c r="C941" s="24"/>
      <c r="D941" s="2"/>
      <c r="E941" s="2"/>
      <c r="F941" s="2"/>
      <c r="G941" s="41"/>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row>
    <row r="942" spans="1:37" ht="69" customHeight="1" x14ac:dyDescent="0.25">
      <c r="A942" s="21"/>
      <c r="B942" s="21"/>
      <c r="C942" s="24"/>
      <c r="D942" s="2"/>
      <c r="E942" s="2"/>
      <c r="F942" s="2"/>
      <c r="G942" s="41"/>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row>
    <row r="943" spans="1:37" ht="69" customHeight="1" x14ac:dyDescent="0.25">
      <c r="A943" s="21"/>
      <c r="B943" s="21"/>
      <c r="C943" s="24"/>
      <c r="D943" s="2"/>
      <c r="E943" s="2"/>
      <c r="F943" s="2"/>
      <c r="G943" s="41"/>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row>
    <row r="944" spans="1:37" ht="69" customHeight="1" x14ac:dyDescent="0.25">
      <c r="A944" s="21"/>
      <c r="B944" s="21"/>
      <c r="C944" s="24"/>
      <c r="D944" s="2"/>
      <c r="E944" s="2"/>
      <c r="F944" s="2"/>
      <c r="G944" s="41"/>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row>
    <row r="945" spans="1:37" ht="69" customHeight="1" x14ac:dyDescent="0.25">
      <c r="A945" s="21"/>
      <c r="B945" s="21"/>
      <c r="C945" s="24"/>
      <c r="D945" s="2"/>
      <c r="E945" s="2"/>
      <c r="F945" s="2"/>
      <c r="G945" s="41"/>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row>
    <row r="946" spans="1:37" ht="69" customHeight="1" x14ac:dyDescent="0.25">
      <c r="A946" s="21"/>
      <c r="B946" s="21"/>
      <c r="C946" s="24"/>
      <c r="D946" s="2"/>
      <c r="E946" s="2"/>
      <c r="F946" s="2"/>
      <c r="G946" s="41"/>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row>
    <row r="947" spans="1:37" ht="69" customHeight="1" x14ac:dyDescent="0.25">
      <c r="A947" s="21"/>
      <c r="B947" s="21"/>
      <c r="C947" s="24"/>
      <c r="D947" s="2"/>
      <c r="E947" s="2"/>
      <c r="F947" s="2"/>
      <c r="G947" s="41"/>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row>
    <row r="948" spans="1:37" ht="69" customHeight="1" x14ac:dyDescent="0.25">
      <c r="A948" s="21"/>
      <c r="B948" s="21"/>
      <c r="C948" s="24"/>
      <c r="D948" s="2"/>
      <c r="E948" s="2"/>
      <c r="F948" s="2"/>
      <c r="G948" s="41"/>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row>
    <row r="949" spans="1:37" ht="69" customHeight="1" x14ac:dyDescent="0.25">
      <c r="A949" s="21"/>
      <c r="B949" s="21"/>
      <c r="C949" s="24"/>
      <c r="D949" s="2"/>
      <c r="E949" s="2"/>
      <c r="F949" s="2"/>
      <c r="G949" s="41"/>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row>
    <row r="950" spans="1:37" ht="69" customHeight="1" x14ac:dyDescent="0.25">
      <c r="A950" s="21"/>
      <c r="B950" s="21"/>
      <c r="C950" s="24"/>
      <c r="D950" s="2"/>
      <c r="E950" s="2"/>
      <c r="F950" s="2"/>
      <c r="G950" s="41"/>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row>
    <row r="951" spans="1:37" ht="69" customHeight="1" x14ac:dyDescent="0.25">
      <c r="A951" s="21"/>
      <c r="B951" s="21"/>
      <c r="C951" s="24"/>
      <c r="D951" s="2"/>
      <c r="E951" s="2"/>
      <c r="F951" s="2"/>
      <c r="G951" s="41"/>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row>
    <row r="952" spans="1:37" ht="69" customHeight="1" x14ac:dyDescent="0.25">
      <c r="A952" s="21"/>
      <c r="B952" s="21"/>
      <c r="C952" s="24"/>
      <c r="D952" s="2"/>
      <c r="E952" s="2"/>
      <c r="F952" s="2"/>
      <c r="G952" s="41"/>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row>
    <row r="953" spans="1:37" ht="69" customHeight="1" x14ac:dyDescent="0.25">
      <c r="A953" s="21"/>
      <c r="B953" s="21"/>
      <c r="C953" s="24"/>
      <c r="D953" s="2"/>
      <c r="E953" s="2"/>
      <c r="F953" s="2"/>
      <c r="G953" s="41"/>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row>
    <row r="954" spans="1:37" ht="69" customHeight="1" x14ac:dyDescent="0.25">
      <c r="A954" s="21"/>
      <c r="B954" s="21"/>
      <c r="C954" s="24"/>
      <c r="D954" s="2"/>
      <c r="E954" s="2"/>
      <c r="F954" s="2"/>
      <c r="G954" s="41"/>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row>
    <row r="955" spans="1:37" ht="69" customHeight="1" x14ac:dyDescent="0.25">
      <c r="A955" s="21"/>
      <c r="B955" s="21"/>
      <c r="C955" s="24"/>
      <c r="D955" s="2"/>
      <c r="E955" s="2"/>
      <c r="F955" s="2"/>
      <c r="G955" s="41"/>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row>
    <row r="956" spans="1:37" ht="69" customHeight="1" x14ac:dyDescent="0.25">
      <c r="A956" s="21"/>
      <c r="B956" s="21"/>
      <c r="C956" s="24"/>
      <c r="D956" s="2"/>
      <c r="E956" s="2"/>
      <c r="F956" s="2"/>
      <c r="G956" s="41"/>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row>
  </sheetData>
  <autoFilter ref="A2:Q684" xr:uid="{00000000-0001-0000-0200-000000000000}">
    <sortState xmlns:xlrd2="http://schemas.microsoft.com/office/spreadsheetml/2017/richdata2" ref="A3:Q684">
      <sortCondition ref="C2:C684"/>
    </sortState>
  </autoFilter>
  <pageMargins left="0.2" right="0.21" top="0.24" bottom="0.17" header="0" footer="0"/>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F9F17-5F7B-44C3-BC26-A665B09EC423}">
  <sheetPr>
    <tabColor rgb="FF00B050"/>
    <pageSetUpPr fitToPage="1"/>
  </sheetPr>
  <dimension ref="A1:BK1011"/>
  <sheetViews>
    <sheetView tabSelected="1" zoomScale="75" zoomScaleNormal="75" workbookViewId="0">
      <pane ySplit="2" topLeftCell="A3" activePane="bottomLeft" state="frozen"/>
      <selection pane="bottomLeft" activeCell="C227" sqref="C227"/>
    </sheetView>
  </sheetViews>
  <sheetFormatPr baseColWidth="10" defaultColWidth="14.42578125" defaultRowHeight="57.75" customHeight="1" x14ac:dyDescent="0.25"/>
  <cols>
    <col min="1" max="1" width="8.7109375" style="78" customWidth="1"/>
    <col min="2" max="2" width="7.85546875" style="78" customWidth="1"/>
    <col min="3" max="3" width="16.42578125" style="78" customWidth="1"/>
    <col min="4" max="4" width="39" style="78" hidden="1" customWidth="1"/>
    <col min="5" max="5" width="13.5703125" style="78" hidden="1" customWidth="1"/>
    <col min="6" max="6" width="14" style="78" hidden="1" customWidth="1"/>
    <col min="7" max="7" width="14.5703125" style="78" hidden="1" customWidth="1"/>
    <col min="8" max="8" width="17.42578125" style="78" hidden="1" customWidth="1"/>
    <col min="9" max="9" width="21.85546875" style="78" hidden="1" customWidth="1"/>
    <col min="10" max="10" width="23.85546875" style="78" customWidth="1"/>
    <col min="11" max="11" width="35" style="78" customWidth="1"/>
    <col min="12" max="12" width="8.7109375" style="78" customWidth="1"/>
    <col min="13" max="13" width="18" style="78" customWidth="1"/>
    <col min="14" max="14" width="17.28515625" style="78" customWidth="1"/>
    <col min="15" max="18" width="15.85546875" style="78" customWidth="1"/>
    <col min="19" max="19" width="11.7109375" style="78" customWidth="1"/>
    <col min="20" max="20" width="14.28515625" style="78" customWidth="1"/>
    <col min="21" max="21" width="11.7109375" style="78" customWidth="1"/>
    <col min="22" max="22" width="19.42578125" style="78" customWidth="1"/>
    <col min="23" max="23" width="21" style="78" customWidth="1"/>
    <col min="24" max="24" width="21.140625" style="78" customWidth="1"/>
    <col min="25" max="25" width="19.42578125" style="78" customWidth="1"/>
    <col min="26" max="26" width="28.28515625" style="78" customWidth="1"/>
    <col min="27" max="27" width="19.42578125" style="78" customWidth="1"/>
    <col min="28" max="28" width="14.28515625" style="78" customWidth="1"/>
    <col min="29" max="29" width="11.7109375" style="78" customWidth="1"/>
    <col min="30" max="30" width="10.5703125" style="78" customWidth="1"/>
    <col min="31" max="31" width="20.140625" style="78" customWidth="1"/>
    <col min="32" max="32" width="15.85546875" style="78" customWidth="1"/>
    <col min="33" max="33" width="11.42578125" style="78" customWidth="1"/>
    <col min="34" max="34" width="24.42578125" style="78" customWidth="1"/>
    <col min="35" max="35" width="19" style="78" customWidth="1"/>
    <col min="36" max="37" width="18.5703125" style="78" customWidth="1"/>
    <col min="38" max="38" width="40.42578125" style="78" customWidth="1"/>
    <col min="39" max="16384" width="14.42578125" style="78"/>
  </cols>
  <sheetData>
    <row r="1" spans="1:38" s="78" customFormat="1" ht="57.75" customHeight="1" x14ac:dyDescent="0.25">
      <c r="A1" s="201" t="s">
        <v>4077</v>
      </c>
      <c r="B1" s="201"/>
      <c r="C1" s="201"/>
      <c r="D1" s="201"/>
      <c r="E1" s="201"/>
      <c r="F1" s="201"/>
      <c r="G1" s="201"/>
      <c r="H1" s="201"/>
      <c r="I1" s="201"/>
      <c r="J1" s="201"/>
      <c r="K1" s="201"/>
      <c r="L1" s="201"/>
      <c r="M1" s="201"/>
      <c r="N1" s="201"/>
      <c r="O1" s="201"/>
      <c r="P1" s="201"/>
      <c r="Q1" s="201"/>
      <c r="R1" s="201"/>
      <c r="S1" s="201"/>
      <c r="T1" s="201"/>
      <c r="U1" s="201"/>
      <c r="V1" s="201"/>
      <c r="W1" s="201"/>
      <c r="X1" s="201"/>
      <c r="Y1" s="150" t="s">
        <v>4078</v>
      </c>
      <c r="Z1" s="150"/>
      <c r="AA1" s="150"/>
      <c r="AB1" s="150"/>
      <c r="AC1" s="150"/>
      <c r="AD1" s="150"/>
      <c r="AE1" s="150"/>
      <c r="AF1" s="150"/>
      <c r="AG1" s="150"/>
      <c r="AH1" s="150"/>
      <c r="AI1" s="150"/>
      <c r="AJ1" s="150"/>
      <c r="AK1" s="150"/>
      <c r="AL1" s="200"/>
    </row>
    <row r="2" spans="1:38" s="78" customFormat="1" ht="65.25" customHeight="1" thickBot="1" x14ac:dyDescent="0.3">
      <c r="A2" s="81" t="s">
        <v>4079</v>
      </c>
      <c r="B2" s="81" t="s">
        <v>4080</v>
      </c>
      <c r="C2" s="81" t="s">
        <v>4081</v>
      </c>
      <c r="D2" s="81" t="s">
        <v>4082</v>
      </c>
      <c r="E2" s="81" t="s">
        <v>4083</v>
      </c>
      <c r="F2" s="81" t="s">
        <v>4084</v>
      </c>
      <c r="G2" s="81" t="s">
        <v>3208</v>
      </c>
      <c r="H2" s="81" t="s">
        <v>4085</v>
      </c>
      <c r="I2" s="81" t="s">
        <v>4086</v>
      </c>
      <c r="J2" s="81" t="s">
        <v>75</v>
      </c>
      <c r="K2" s="81" t="s">
        <v>3195</v>
      </c>
      <c r="L2" s="81" t="s">
        <v>3208</v>
      </c>
      <c r="M2" s="81" t="s">
        <v>3205</v>
      </c>
      <c r="N2" s="81" t="s">
        <v>3209</v>
      </c>
      <c r="O2" s="81" t="s">
        <v>4087</v>
      </c>
      <c r="P2" s="81" t="s">
        <v>3210</v>
      </c>
      <c r="Q2" s="81" t="s">
        <v>4088</v>
      </c>
      <c r="R2" s="81" t="s">
        <v>4089</v>
      </c>
      <c r="S2" s="81" t="s">
        <v>3211</v>
      </c>
      <c r="T2" s="81" t="s">
        <v>3212</v>
      </c>
      <c r="U2" s="81" t="s">
        <v>3213</v>
      </c>
      <c r="V2" s="82" t="s">
        <v>3204</v>
      </c>
      <c r="W2" s="82" t="s">
        <v>3214</v>
      </c>
      <c r="X2" s="82" t="s">
        <v>4090</v>
      </c>
      <c r="Y2" s="80" t="s">
        <v>4091</v>
      </c>
      <c r="Z2" s="80" t="s">
        <v>3215</v>
      </c>
      <c r="AA2" s="79" t="s">
        <v>78</v>
      </c>
      <c r="AB2" s="79" t="s">
        <v>81</v>
      </c>
      <c r="AC2" s="79" t="s">
        <v>79</v>
      </c>
      <c r="AD2" s="79" t="s">
        <v>3216</v>
      </c>
      <c r="AE2" s="79" t="s">
        <v>3217</v>
      </c>
      <c r="AF2" s="80" t="s">
        <v>3218</v>
      </c>
      <c r="AG2" s="80" t="s">
        <v>3219</v>
      </c>
      <c r="AH2" s="80" t="s">
        <v>3220</v>
      </c>
      <c r="AI2" s="80" t="s">
        <v>3221</v>
      </c>
      <c r="AJ2" s="79" t="s">
        <v>3222</v>
      </c>
      <c r="AK2" s="80" t="s">
        <v>3223</v>
      </c>
      <c r="AL2" s="83" t="s">
        <v>3224</v>
      </c>
    </row>
    <row r="3" spans="1:38" s="78" customFormat="1" ht="57.75" customHeight="1" x14ac:dyDescent="0.25">
      <c r="A3" s="180" t="s">
        <v>3245</v>
      </c>
      <c r="B3" s="91" t="s">
        <v>9</v>
      </c>
      <c r="C3" s="84" t="s">
        <v>4174</v>
      </c>
      <c r="D3" s="85" t="str">
        <f>CONCATENATE(E3, "-", F3, "-", G3, "-", H3, "-", I3, "-", A3)</f>
        <v>04-541-4-2023-0168-Sí</v>
      </c>
      <c r="E3" s="85" t="s">
        <v>807</v>
      </c>
      <c r="F3" s="85" t="s">
        <v>1958</v>
      </c>
      <c r="G3" s="86" t="s">
        <v>937</v>
      </c>
      <c r="H3" s="88" t="s">
        <v>4175</v>
      </c>
      <c r="I3" s="89" t="s">
        <v>4176</v>
      </c>
      <c r="J3" s="90" t="s">
        <v>3910</v>
      </c>
      <c r="K3" s="90" t="s">
        <v>3911</v>
      </c>
      <c r="L3" s="94" t="s">
        <v>3239</v>
      </c>
      <c r="M3" s="92">
        <f>SUM(N3:Q3)</f>
        <v>313389.33999999997</v>
      </c>
      <c r="N3" s="92">
        <v>100144</v>
      </c>
      <c r="O3" s="92">
        <v>115468.67</v>
      </c>
      <c r="P3" s="92">
        <v>87999</v>
      </c>
      <c r="Q3" s="92">
        <v>9777.67</v>
      </c>
      <c r="R3" s="92"/>
      <c r="S3" s="90" t="s">
        <v>4177</v>
      </c>
      <c r="T3" s="95" t="s">
        <v>3872</v>
      </c>
      <c r="U3" s="95">
        <v>7.62</v>
      </c>
      <c r="V3" s="95" t="s">
        <v>3905</v>
      </c>
      <c r="W3" s="95" t="s">
        <v>3912</v>
      </c>
      <c r="X3" s="101" t="s">
        <v>4178</v>
      </c>
      <c r="Y3" s="96" t="s">
        <v>3850</v>
      </c>
      <c r="Z3" s="93" t="s">
        <v>1126</v>
      </c>
      <c r="AA3" s="93" t="s">
        <v>989</v>
      </c>
      <c r="AB3" s="93">
        <v>0</v>
      </c>
      <c r="AC3" s="93">
        <v>4</v>
      </c>
      <c r="AD3" s="93">
        <v>4</v>
      </c>
      <c r="AE3" s="93"/>
      <c r="AF3" s="93" t="s">
        <v>3244</v>
      </c>
      <c r="AG3" s="93" t="s">
        <v>3245</v>
      </c>
      <c r="AH3" s="93" t="s">
        <v>3913</v>
      </c>
      <c r="AI3" s="93" t="s">
        <v>3877</v>
      </c>
      <c r="AJ3" s="93" t="s">
        <v>3902</v>
      </c>
      <c r="AK3" s="93" t="s">
        <v>3909</v>
      </c>
      <c r="AL3" s="93" t="s">
        <v>3880</v>
      </c>
    </row>
    <row r="4" spans="1:38" s="78" customFormat="1" ht="57.75" customHeight="1" x14ac:dyDescent="0.25">
      <c r="A4" s="180" t="s">
        <v>3245</v>
      </c>
      <c r="B4" s="91" t="s">
        <v>9</v>
      </c>
      <c r="C4" s="84" t="s">
        <v>4179</v>
      </c>
      <c r="D4" s="85" t="str">
        <f>CONCATENATE(E4, "-", F4, "-", G4, "-", H4, "-", I4, "-", A4)</f>
        <v>04-541-4-2024-0010-Sí</v>
      </c>
      <c r="E4" s="85" t="s">
        <v>807</v>
      </c>
      <c r="F4" s="85" t="s">
        <v>1958</v>
      </c>
      <c r="G4" s="86" t="s">
        <v>937</v>
      </c>
      <c r="H4" s="88" t="s">
        <v>4098</v>
      </c>
      <c r="I4" s="89" t="s">
        <v>4163</v>
      </c>
      <c r="J4" s="90" t="s">
        <v>3910</v>
      </c>
      <c r="K4" s="90" t="s">
        <v>3911</v>
      </c>
      <c r="L4" s="94" t="s">
        <v>3239</v>
      </c>
      <c r="M4" s="92">
        <v>789137.76</v>
      </c>
      <c r="N4" s="92">
        <v>138124.57999999999</v>
      </c>
      <c r="O4" s="92">
        <v>181502.81</v>
      </c>
      <c r="P4" s="92">
        <v>195427.08</v>
      </c>
      <c r="Q4" s="92">
        <v>195427.08</v>
      </c>
      <c r="R4" s="92">
        <v>78656.210000000006</v>
      </c>
      <c r="S4" s="90" t="s">
        <v>4177</v>
      </c>
      <c r="T4" s="95" t="s">
        <v>3872</v>
      </c>
      <c r="U4" s="95">
        <v>4.8099999999999996</v>
      </c>
      <c r="V4" s="95" t="s">
        <v>3905</v>
      </c>
      <c r="W4" s="95" t="s">
        <v>4180</v>
      </c>
      <c r="X4" s="96" t="s">
        <v>4178</v>
      </c>
      <c r="Y4" s="93" t="s">
        <v>3850</v>
      </c>
      <c r="Z4" s="93" t="s">
        <v>1126</v>
      </c>
      <c r="AA4" s="93" t="s">
        <v>989</v>
      </c>
      <c r="AB4" s="93">
        <v>0</v>
      </c>
      <c r="AC4" s="93">
        <v>6</v>
      </c>
      <c r="AD4" s="93">
        <v>6</v>
      </c>
      <c r="AE4" s="93"/>
      <c r="AF4" s="93" t="s">
        <v>3244</v>
      </c>
      <c r="AG4" s="93" t="s">
        <v>3245</v>
      </c>
      <c r="AH4" s="93" t="s">
        <v>3913</v>
      </c>
      <c r="AI4" s="93" t="s">
        <v>3877</v>
      </c>
      <c r="AJ4" s="93" t="s">
        <v>3902</v>
      </c>
      <c r="AK4" s="198" t="s">
        <v>3909</v>
      </c>
      <c r="AL4" s="93" t="s">
        <v>3880</v>
      </c>
    </row>
    <row r="5" spans="1:38" s="78" customFormat="1" ht="57.75" customHeight="1" x14ac:dyDescent="0.25">
      <c r="A5" s="180" t="s">
        <v>3245</v>
      </c>
      <c r="B5" s="91" t="s">
        <v>576</v>
      </c>
      <c r="C5" s="84" t="s">
        <v>4120</v>
      </c>
      <c r="D5" s="85" t="s">
        <v>4120</v>
      </c>
      <c r="E5" s="85" t="str">
        <f>MID(J5,1,2)</f>
        <v>00</v>
      </c>
      <c r="F5" s="85" t="str">
        <f>MID(J5,6,3)</f>
        <v>122</v>
      </c>
      <c r="G5" s="86" t="s">
        <v>937</v>
      </c>
      <c r="H5" s="88" t="s">
        <v>4098</v>
      </c>
      <c r="I5" s="89">
        <v>91</v>
      </c>
      <c r="J5" s="90" t="s">
        <v>4100</v>
      </c>
      <c r="K5" s="90" t="s">
        <v>3799</v>
      </c>
      <c r="L5" s="94" t="s">
        <v>3239</v>
      </c>
      <c r="M5" s="92">
        <v>12731.88</v>
      </c>
      <c r="N5" s="92">
        <v>12731.88</v>
      </c>
      <c r="O5" s="92"/>
      <c r="P5" s="92"/>
      <c r="Q5" s="92"/>
      <c r="R5" s="92"/>
      <c r="S5" s="90" t="s">
        <v>3225</v>
      </c>
      <c r="T5" s="95" t="s">
        <v>3194</v>
      </c>
      <c r="U5" s="95">
        <v>1</v>
      </c>
      <c r="V5" s="95" t="s">
        <v>4121</v>
      </c>
      <c r="W5" s="95" t="s">
        <v>3800</v>
      </c>
      <c r="X5" s="96" t="s">
        <v>3381</v>
      </c>
      <c r="Y5" s="93" t="s">
        <v>3250</v>
      </c>
      <c r="Z5" s="93" t="s">
        <v>3801</v>
      </c>
      <c r="AA5" s="93" t="s">
        <v>3802</v>
      </c>
      <c r="AB5" s="93" t="s">
        <v>3803</v>
      </c>
      <c r="AC5" s="93" t="s">
        <v>3803</v>
      </c>
      <c r="AD5" s="93" t="s">
        <v>3804</v>
      </c>
      <c r="AE5" s="93" t="s">
        <v>3251</v>
      </c>
      <c r="AF5" s="93" t="s">
        <v>3244</v>
      </c>
      <c r="AG5" s="93" t="s">
        <v>993</v>
      </c>
      <c r="AH5" s="93" t="s">
        <v>3805</v>
      </c>
      <c r="AI5" s="93" t="s">
        <v>3806</v>
      </c>
      <c r="AJ5" s="93" t="s">
        <v>3807</v>
      </c>
      <c r="AK5" s="198" t="s">
        <v>3808</v>
      </c>
      <c r="AL5" s="93" t="s">
        <v>3809</v>
      </c>
    </row>
    <row r="6" spans="1:38" s="78" customFormat="1" ht="57.75" customHeight="1" x14ac:dyDescent="0.25">
      <c r="A6" s="87" t="s">
        <v>3231</v>
      </c>
      <c r="B6" s="91" t="s">
        <v>1997</v>
      </c>
      <c r="C6" s="84" t="s">
        <v>4584</v>
      </c>
      <c r="D6" s="85" t="str">
        <f>CONCATENATE(E6, "-", F6, "-", G6, "-", H6, "-", I6, "-", A6)</f>
        <v>11-131-4-2024-109-No</v>
      </c>
      <c r="E6" s="85" t="str">
        <f>MID(J6,1,2)</f>
        <v>11</v>
      </c>
      <c r="F6" s="85" t="str">
        <f>MID(J6,6,3)</f>
        <v>131</v>
      </c>
      <c r="G6" s="86" t="s">
        <v>937</v>
      </c>
      <c r="H6" s="88" t="s">
        <v>4098</v>
      </c>
      <c r="I6" s="89">
        <v>109</v>
      </c>
      <c r="J6" s="90" t="s">
        <v>2138</v>
      </c>
      <c r="K6" s="90" t="s">
        <v>3586</v>
      </c>
      <c r="L6" s="94" t="s">
        <v>3239</v>
      </c>
      <c r="M6" s="92">
        <v>20000</v>
      </c>
      <c r="N6" s="92">
        <v>20000</v>
      </c>
      <c r="O6" s="92"/>
      <c r="P6" s="92"/>
      <c r="Q6" s="92"/>
      <c r="R6" s="92"/>
      <c r="S6" s="90" t="s">
        <v>3339</v>
      </c>
      <c r="T6" s="95" t="s">
        <v>3194</v>
      </c>
      <c r="U6" s="95">
        <v>1</v>
      </c>
      <c r="V6" s="95" t="s">
        <v>3580</v>
      </c>
      <c r="W6" s="95" t="s">
        <v>3587</v>
      </c>
      <c r="X6" s="96" t="s">
        <v>3381</v>
      </c>
      <c r="Y6" s="93" t="s">
        <v>4471</v>
      </c>
      <c r="Z6" s="93" t="s">
        <v>3582</v>
      </c>
      <c r="AA6" s="93" t="s">
        <v>2139</v>
      </c>
      <c r="AB6" s="93">
        <v>40</v>
      </c>
      <c r="AC6" s="93">
        <v>40</v>
      </c>
      <c r="AD6" s="93">
        <v>39</v>
      </c>
      <c r="AE6" s="93" t="s">
        <v>3431</v>
      </c>
      <c r="AF6" s="93" t="s">
        <v>3230</v>
      </c>
      <c r="AG6" s="93" t="s">
        <v>3231</v>
      </c>
      <c r="AH6" s="93" t="s">
        <v>3429</v>
      </c>
      <c r="AI6" s="93" t="s">
        <v>3588</v>
      </c>
      <c r="AJ6" s="93" t="s">
        <v>3589</v>
      </c>
      <c r="AK6" s="93">
        <v>45991</v>
      </c>
      <c r="AL6" s="93" t="s">
        <v>3585</v>
      </c>
    </row>
    <row r="7" spans="1:38" s="78" customFormat="1" ht="57.75" customHeight="1" x14ac:dyDescent="0.25">
      <c r="A7" s="180" t="s">
        <v>3245</v>
      </c>
      <c r="B7" s="91" t="s">
        <v>1997</v>
      </c>
      <c r="C7" s="84" t="s">
        <v>4548</v>
      </c>
      <c r="D7" s="85" t="str">
        <f>CONCATENATE(E7, "-", F7, "-", G7, "-", H7, "-", I7, "-", A7)</f>
        <v>11-131-4-2024-110-Sí</v>
      </c>
      <c r="E7" s="85" t="str">
        <f>MID(J7,1,2)</f>
        <v>11</v>
      </c>
      <c r="F7" s="85" t="str">
        <f>MID(J7,6,3)</f>
        <v>131</v>
      </c>
      <c r="G7" s="86" t="s">
        <v>937</v>
      </c>
      <c r="H7" s="88" t="s">
        <v>4098</v>
      </c>
      <c r="I7" s="89">
        <v>110</v>
      </c>
      <c r="J7" s="90" t="s">
        <v>2099</v>
      </c>
      <c r="K7" s="90" t="s">
        <v>3597</v>
      </c>
      <c r="L7" s="94" t="s">
        <v>3239</v>
      </c>
      <c r="M7" s="92">
        <v>24000</v>
      </c>
      <c r="N7" s="92">
        <v>24000</v>
      </c>
      <c r="O7" s="92"/>
      <c r="P7" s="92"/>
      <c r="Q7" s="92"/>
      <c r="R7" s="92"/>
      <c r="S7" s="90" t="s">
        <v>3225</v>
      </c>
      <c r="T7" s="95" t="s">
        <v>3194</v>
      </c>
      <c r="U7" s="95">
        <v>1</v>
      </c>
      <c r="V7" s="95" t="s">
        <v>3591</v>
      </c>
      <c r="W7" s="95" t="s">
        <v>3598</v>
      </c>
      <c r="X7" s="96" t="s">
        <v>3381</v>
      </c>
      <c r="Y7" s="93" t="s">
        <v>4471</v>
      </c>
      <c r="Z7" s="93" t="s">
        <v>3593</v>
      </c>
      <c r="AA7" s="93" t="s">
        <v>2100</v>
      </c>
      <c r="AB7" s="93">
        <v>10</v>
      </c>
      <c r="AC7" s="93">
        <v>12</v>
      </c>
      <c r="AD7" s="93">
        <v>10</v>
      </c>
      <c r="AE7" s="93" t="s">
        <v>3431</v>
      </c>
      <c r="AF7" s="93" t="s">
        <v>3244</v>
      </c>
      <c r="AG7" s="93" t="s">
        <v>3245</v>
      </c>
      <c r="AH7" s="93" t="s">
        <v>3546</v>
      </c>
      <c r="AI7" s="93" t="s">
        <v>3599</v>
      </c>
      <c r="AJ7" s="93" t="s">
        <v>3600</v>
      </c>
      <c r="AK7" s="190">
        <v>45991</v>
      </c>
      <c r="AL7" s="93" t="s">
        <v>3596</v>
      </c>
    </row>
    <row r="8" spans="1:38" s="78" customFormat="1" ht="57.75" customHeight="1" x14ac:dyDescent="0.25">
      <c r="A8" s="180" t="s">
        <v>3245</v>
      </c>
      <c r="B8" s="91" t="s">
        <v>1997</v>
      </c>
      <c r="C8" s="84" t="s">
        <v>4578</v>
      </c>
      <c r="D8" s="85" t="str">
        <f>CONCATENATE(E8, "-", F8, "-", G8, "-", H8, "-", I8, "-", A8)</f>
        <v>11-131-4-2024-111-Sí</v>
      </c>
      <c r="E8" s="85" t="str">
        <f>MID(J8,1,2)</f>
        <v>11</v>
      </c>
      <c r="F8" s="85" t="str">
        <f>MID(J8,6,3)</f>
        <v>131</v>
      </c>
      <c r="G8" s="86" t="s">
        <v>937</v>
      </c>
      <c r="H8" s="88" t="s">
        <v>4098</v>
      </c>
      <c r="I8" s="89">
        <v>111</v>
      </c>
      <c r="J8" s="90" t="s">
        <v>2123</v>
      </c>
      <c r="K8" s="90" t="s">
        <v>3606</v>
      </c>
      <c r="L8" s="94" t="s">
        <v>3239</v>
      </c>
      <c r="M8" s="92">
        <v>10500</v>
      </c>
      <c r="N8" s="92">
        <v>10500</v>
      </c>
      <c r="O8" s="92"/>
      <c r="P8" s="92"/>
      <c r="Q8" s="92"/>
      <c r="R8" s="92"/>
      <c r="S8" s="90" t="s">
        <v>3225</v>
      </c>
      <c r="T8" s="95" t="s">
        <v>3194</v>
      </c>
      <c r="U8" s="95">
        <v>1</v>
      </c>
      <c r="V8" s="95" t="s">
        <v>3602</v>
      </c>
      <c r="W8" s="95" t="s">
        <v>2129</v>
      </c>
      <c r="X8" s="96" t="s">
        <v>3381</v>
      </c>
      <c r="Y8" s="93" t="s">
        <v>4471</v>
      </c>
      <c r="Z8" s="93" t="s">
        <v>2121</v>
      </c>
      <c r="AA8" s="93" t="s">
        <v>2124</v>
      </c>
      <c r="AB8" s="93">
        <v>45</v>
      </c>
      <c r="AC8" s="93">
        <v>45</v>
      </c>
      <c r="AD8" s="93">
        <v>50</v>
      </c>
      <c r="AE8" s="93" t="s">
        <v>3431</v>
      </c>
      <c r="AF8" s="93" t="s">
        <v>3244</v>
      </c>
      <c r="AG8" s="93" t="s">
        <v>3245</v>
      </c>
      <c r="AH8" s="93" t="s">
        <v>3546</v>
      </c>
      <c r="AI8" s="93" t="s">
        <v>2128</v>
      </c>
      <c r="AJ8" s="93" t="s">
        <v>3600</v>
      </c>
      <c r="AK8" s="190">
        <v>45991</v>
      </c>
      <c r="AL8" s="93" t="s">
        <v>3605</v>
      </c>
    </row>
    <row r="9" spans="1:38" s="78" customFormat="1" ht="57.75" customHeight="1" x14ac:dyDescent="0.25">
      <c r="A9" s="180" t="s">
        <v>3245</v>
      </c>
      <c r="B9" s="91" t="s">
        <v>1997</v>
      </c>
      <c r="C9" s="84" t="s">
        <v>4521</v>
      </c>
      <c r="D9" s="85" t="str">
        <f>CONCATENATE(E9, "-", F9, "-", G9, "-", H9, "-", I9, "-", A9)</f>
        <v>11-131-4-2024-122-Sí</v>
      </c>
      <c r="E9" s="85" t="str">
        <f>MID(J9,1,2)</f>
        <v>11</v>
      </c>
      <c r="F9" s="85" t="s">
        <v>2448</v>
      </c>
      <c r="G9" s="86" t="s">
        <v>937</v>
      </c>
      <c r="H9" s="88" t="s">
        <v>4098</v>
      </c>
      <c r="I9" s="89">
        <v>122</v>
      </c>
      <c r="J9" s="90" t="s">
        <v>4522</v>
      </c>
      <c r="K9" s="90" t="s">
        <v>3674</v>
      </c>
      <c r="L9" s="94" t="s">
        <v>3239</v>
      </c>
      <c r="M9" s="92">
        <v>108000</v>
      </c>
      <c r="N9" s="92">
        <v>108000</v>
      </c>
      <c r="O9" s="92"/>
      <c r="P9" s="92"/>
      <c r="Q9" s="92"/>
      <c r="R9" s="92"/>
      <c r="S9" s="90" t="s">
        <v>3339</v>
      </c>
      <c r="T9" s="95" t="s">
        <v>3202</v>
      </c>
      <c r="U9" s="95">
        <v>0</v>
      </c>
      <c r="V9" s="95" t="s">
        <v>3669</v>
      </c>
      <c r="W9" s="95" t="s">
        <v>3675</v>
      </c>
      <c r="X9" s="96" t="s">
        <v>3381</v>
      </c>
      <c r="Y9" s="93" t="s">
        <v>4471</v>
      </c>
      <c r="Z9" s="93" t="s">
        <v>3671</v>
      </c>
      <c r="AA9" s="93" t="s">
        <v>2035</v>
      </c>
      <c r="AB9" s="93">
        <v>80</v>
      </c>
      <c r="AC9" s="93">
        <v>80</v>
      </c>
      <c r="AD9" s="93">
        <v>85</v>
      </c>
      <c r="AE9" s="93" t="s">
        <v>3431</v>
      </c>
      <c r="AF9" s="93" t="s">
        <v>3244</v>
      </c>
      <c r="AG9" s="93" t="s">
        <v>3245</v>
      </c>
      <c r="AH9" s="93" t="s">
        <v>3546</v>
      </c>
      <c r="AI9" s="93" t="s">
        <v>3676</v>
      </c>
      <c r="AJ9" s="93">
        <v>45869</v>
      </c>
      <c r="AK9" s="198" t="s">
        <v>3613</v>
      </c>
      <c r="AL9" s="93" t="s">
        <v>3673</v>
      </c>
    </row>
    <row r="10" spans="1:38" s="78" customFormat="1" ht="57.75" customHeight="1" x14ac:dyDescent="0.25">
      <c r="A10" s="180" t="s">
        <v>3245</v>
      </c>
      <c r="B10" s="91" t="s">
        <v>1997</v>
      </c>
      <c r="C10" s="84" t="s">
        <v>4523</v>
      </c>
      <c r="D10" s="85" t="str">
        <f>CONCATENATE(E10, "-", F10, "-", G10, "-", H10, "-", I10, "-", A10)</f>
        <v>11-131-4-2024-123-Sí</v>
      </c>
      <c r="E10" s="85" t="str">
        <f>MID(J10,1,2)</f>
        <v>11</v>
      </c>
      <c r="F10" s="85" t="s">
        <v>2448</v>
      </c>
      <c r="G10" s="86" t="s">
        <v>937</v>
      </c>
      <c r="H10" s="88" t="s">
        <v>4098</v>
      </c>
      <c r="I10" s="89">
        <v>123</v>
      </c>
      <c r="J10" s="90" t="s">
        <v>4522</v>
      </c>
      <c r="K10" s="90" t="s">
        <v>3681</v>
      </c>
      <c r="L10" s="94" t="s">
        <v>3239</v>
      </c>
      <c r="M10" s="92">
        <v>18000</v>
      </c>
      <c r="N10" s="92">
        <v>18000</v>
      </c>
      <c r="O10" s="92"/>
      <c r="P10" s="92"/>
      <c r="Q10" s="92"/>
      <c r="R10" s="92"/>
      <c r="S10" s="90" t="s">
        <v>3339</v>
      </c>
      <c r="T10" s="95" t="s">
        <v>3202</v>
      </c>
      <c r="U10" s="95">
        <v>0</v>
      </c>
      <c r="V10" s="95" t="s">
        <v>3678</v>
      </c>
      <c r="W10" s="95" t="s">
        <v>3675</v>
      </c>
      <c r="X10" s="96" t="s">
        <v>3381</v>
      </c>
      <c r="Y10" s="93" t="s">
        <v>4471</v>
      </c>
      <c r="Z10" s="93" t="s">
        <v>3679</v>
      </c>
      <c r="AA10" s="93" t="s">
        <v>2035</v>
      </c>
      <c r="AB10" s="93">
        <v>80</v>
      </c>
      <c r="AC10" s="93">
        <v>80</v>
      </c>
      <c r="AD10" s="93">
        <v>0</v>
      </c>
      <c r="AE10" s="93" t="s">
        <v>3431</v>
      </c>
      <c r="AF10" s="93" t="s">
        <v>3244</v>
      </c>
      <c r="AG10" s="93" t="s">
        <v>3245</v>
      </c>
      <c r="AH10" s="93" t="s">
        <v>3546</v>
      </c>
      <c r="AI10" s="93" t="s">
        <v>3682</v>
      </c>
      <c r="AJ10" s="93">
        <v>45869</v>
      </c>
      <c r="AK10" s="198" t="s">
        <v>3613</v>
      </c>
      <c r="AL10" s="93" t="s">
        <v>3680</v>
      </c>
    </row>
    <row r="11" spans="1:38" s="78" customFormat="1" ht="57.75" customHeight="1" x14ac:dyDescent="0.25">
      <c r="A11" s="180" t="s">
        <v>3245</v>
      </c>
      <c r="B11" s="91" t="s">
        <v>1997</v>
      </c>
      <c r="C11" s="84" t="s">
        <v>4524</v>
      </c>
      <c r="D11" s="85" t="str">
        <f>CONCATENATE(E11, "-", F11, "-", G11, "-", H11, "-", I11, "-", A11)</f>
        <v>11-131-4-2024-124-Sí</v>
      </c>
      <c r="E11" s="85" t="str">
        <f>MID(J11,1,2)</f>
        <v>11</v>
      </c>
      <c r="F11" s="85" t="s">
        <v>2448</v>
      </c>
      <c r="G11" s="86" t="s">
        <v>937</v>
      </c>
      <c r="H11" s="88" t="s">
        <v>4098</v>
      </c>
      <c r="I11" s="89">
        <v>124</v>
      </c>
      <c r="J11" s="90" t="s">
        <v>4522</v>
      </c>
      <c r="K11" s="90" t="s">
        <v>3686</v>
      </c>
      <c r="L11" s="94" t="s">
        <v>3239</v>
      </c>
      <c r="M11" s="92">
        <v>10000</v>
      </c>
      <c r="N11" s="92">
        <v>10000</v>
      </c>
      <c r="O11" s="92"/>
      <c r="P11" s="92"/>
      <c r="Q11" s="92"/>
      <c r="R11" s="92"/>
      <c r="S11" s="90" t="s">
        <v>3339</v>
      </c>
      <c r="T11" s="95" t="s">
        <v>3202</v>
      </c>
      <c r="U11" s="95">
        <v>0</v>
      </c>
      <c r="V11" s="95" t="s">
        <v>3683</v>
      </c>
      <c r="W11" s="95" t="s">
        <v>3687</v>
      </c>
      <c r="X11" s="96" t="s">
        <v>3381</v>
      </c>
      <c r="Y11" s="93" t="s">
        <v>4471</v>
      </c>
      <c r="Z11" s="93" t="s">
        <v>3684</v>
      </c>
      <c r="AA11" s="93" t="s">
        <v>3651</v>
      </c>
      <c r="AB11" s="93">
        <v>80</v>
      </c>
      <c r="AC11" s="93">
        <v>80</v>
      </c>
      <c r="AD11" s="93">
        <v>80</v>
      </c>
      <c r="AE11" s="93" t="s">
        <v>3431</v>
      </c>
      <c r="AF11" s="93" t="s">
        <v>3244</v>
      </c>
      <c r="AG11" s="93" t="s">
        <v>3245</v>
      </c>
      <c r="AH11" s="93" t="s">
        <v>3546</v>
      </c>
      <c r="AI11" s="93" t="s">
        <v>3688</v>
      </c>
      <c r="AJ11" s="93">
        <v>45869</v>
      </c>
      <c r="AK11" s="198" t="s">
        <v>3613</v>
      </c>
      <c r="AL11" s="93" t="s">
        <v>3652</v>
      </c>
    </row>
    <row r="12" spans="1:38" s="78" customFormat="1" ht="57.75" customHeight="1" x14ac:dyDescent="0.25">
      <c r="A12" s="180" t="s">
        <v>3245</v>
      </c>
      <c r="B12" s="91" t="s">
        <v>1997</v>
      </c>
      <c r="C12" s="84" t="s">
        <v>4517</v>
      </c>
      <c r="D12" s="85" t="str">
        <f>CONCATENATE(E12, "-", F12, "-", G12, "-", H12, "-", I12, "-", A12)</f>
        <v>11-131-4-2024-125-Sí</v>
      </c>
      <c r="E12" s="85" t="str">
        <f>MID(J12,1,2)</f>
        <v>11</v>
      </c>
      <c r="F12" s="85" t="s">
        <v>2448</v>
      </c>
      <c r="G12" s="86" t="s">
        <v>937</v>
      </c>
      <c r="H12" s="88" t="s">
        <v>4098</v>
      </c>
      <c r="I12" s="89">
        <v>125</v>
      </c>
      <c r="J12" s="90" t="s">
        <v>4518</v>
      </c>
      <c r="K12" s="90" t="s">
        <v>3694</v>
      </c>
      <c r="L12" s="94" t="s">
        <v>3239</v>
      </c>
      <c r="M12" s="92">
        <v>7500</v>
      </c>
      <c r="N12" s="92">
        <v>7500</v>
      </c>
      <c r="O12" s="92"/>
      <c r="P12" s="92"/>
      <c r="Q12" s="92"/>
      <c r="R12" s="92"/>
      <c r="S12" s="90" t="s">
        <v>3339</v>
      </c>
      <c r="T12" s="95" t="s">
        <v>3202</v>
      </c>
      <c r="U12" s="95">
        <v>0</v>
      </c>
      <c r="V12" s="95" t="s">
        <v>3690</v>
      </c>
      <c r="W12" s="95" t="s">
        <v>3695</v>
      </c>
      <c r="X12" s="96" t="s">
        <v>3381</v>
      </c>
      <c r="Y12" s="93" t="s">
        <v>4471</v>
      </c>
      <c r="Z12" s="93" t="s">
        <v>2022</v>
      </c>
      <c r="AA12" s="93" t="s">
        <v>2025</v>
      </c>
      <c r="AB12" s="93">
        <v>95</v>
      </c>
      <c r="AC12" s="93">
        <v>95</v>
      </c>
      <c r="AD12" s="93">
        <v>100</v>
      </c>
      <c r="AE12" s="93" t="s">
        <v>3431</v>
      </c>
      <c r="AF12" s="93" t="s">
        <v>3244</v>
      </c>
      <c r="AG12" s="93" t="s">
        <v>3245</v>
      </c>
      <c r="AH12" s="93" t="s">
        <v>3546</v>
      </c>
      <c r="AI12" s="93" t="s">
        <v>3696</v>
      </c>
      <c r="AJ12" s="93">
        <v>45869</v>
      </c>
      <c r="AK12" s="198" t="s">
        <v>3613</v>
      </c>
      <c r="AL12" s="93" t="s">
        <v>3693</v>
      </c>
    </row>
    <row r="13" spans="1:38" s="78" customFormat="1" ht="57.75" customHeight="1" x14ac:dyDescent="0.25">
      <c r="A13" s="180" t="s">
        <v>3245</v>
      </c>
      <c r="B13" s="91" t="s">
        <v>1997</v>
      </c>
      <c r="C13" s="84" t="s">
        <v>4530</v>
      </c>
      <c r="D13" s="85" t="str">
        <f>CONCATENATE(E13, "-", F13, "-", G13, "-", H13, "-", I13, "-", A13)</f>
        <v>11-131-4-2024-126-Sí</v>
      </c>
      <c r="E13" s="85" t="str">
        <f>MID(J13,1,2)</f>
        <v>11</v>
      </c>
      <c r="F13" s="85" t="s">
        <v>2448</v>
      </c>
      <c r="G13" s="86" t="s">
        <v>937</v>
      </c>
      <c r="H13" s="88" t="s">
        <v>4098</v>
      </c>
      <c r="I13" s="89">
        <v>126</v>
      </c>
      <c r="J13" s="90" t="s">
        <v>4531</v>
      </c>
      <c r="K13" s="90" t="s">
        <v>3703</v>
      </c>
      <c r="L13" s="94" t="s">
        <v>3239</v>
      </c>
      <c r="M13" s="92">
        <v>5300</v>
      </c>
      <c r="N13" s="92">
        <v>5300</v>
      </c>
      <c r="O13" s="92"/>
      <c r="P13" s="92"/>
      <c r="Q13" s="92"/>
      <c r="R13" s="92"/>
      <c r="S13" s="90" t="s">
        <v>3339</v>
      </c>
      <c r="T13" s="95" t="s">
        <v>3202</v>
      </c>
      <c r="U13" s="95">
        <v>0</v>
      </c>
      <c r="V13" s="95" t="s">
        <v>3698</v>
      </c>
      <c r="W13" s="95" t="s">
        <v>3704</v>
      </c>
      <c r="X13" s="96" t="s">
        <v>3357</v>
      </c>
      <c r="Y13" s="93" t="s">
        <v>3610</v>
      </c>
      <c r="Z13" s="93" t="s">
        <v>3700</v>
      </c>
      <c r="AA13" s="93" t="s">
        <v>3624</v>
      </c>
      <c r="AB13" s="93">
        <v>25</v>
      </c>
      <c r="AC13" s="93">
        <v>18</v>
      </c>
      <c r="AD13" s="93">
        <v>34</v>
      </c>
      <c r="AE13" s="93" t="s">
        <v>3431</v>
      </c>
      <c r="AF13" s="93" t="s">
        <v>3244</v>
      </c>
      <c r="AG13" s="93" t="s">
        <v>3245</v>
      </c>
      <c r="AH13" s="93" t="s">
        <v>3429</v>
      </c>
      <c r="AI13" s="93" t="s">
        <v>3705</v>
      </c>
      <c r="AJ13" s="93">
        <v>45869</v>
      </c>
      <c r="AK13" s="198" t="s">
        <v>3613</v>
      </c>
      <c r="AL13" s="93" t="s">
        <v>3702</v>
      </c>
    </row>
    <row r="14" spans="1:38" s="78" customFormat="1" ht="57.75" customHeight="1" x14ac:dyDescent="0.25">
      <c r="A14" s="180" t="s">
        <v>3245</v>
      </c>
      <c r="B14" s="91" t="s">
        <v>1997</v>
      </c>
      <c r="C14" s="84" t="s">
        <v>4532</v>
      </c>
      <c r="D14" s="85" t="str">
        <f>CONCATENATE(E14, "-", F14, "-", G14, "-", H14, "-", I14, "-", A14)</f>
        <v>11-131-4-2024-127-Sí</v>
      </c>
      <c r="E14" s="85" t="str">
        <f>MID(J14,1,2)</f>
        <v>11</v>
      </c>
      <c r="F14" s="85" t="s">
        <v>2448</v>
      </c>
      <c r="G14" s="86" t="s">
        <v>937</v>
      </c>
      <c r="H14" s="88" t="s">
        <v>4098</v>
      </c>
      <c r="I14" s="89">
        <v>127</v>
      </c>
      <c r="J14" s="90" t="s">
        <v>4531</v>
      </c>
      <c r="K14" s="90" t="s">
        <v>3710</v>
      </c>
      <c r="L14" s="94" t="s">
        <v>3239</v>
      </c>
      <c r="M14" s="92">
        <v>4000</v>
      </c>
      <c r="N14" s="92">
        <v>4000</v>
      </c>
      <c r="O14" s="92"/>
      <c r="P14" s="92"/>
      <c r="Q14" s="92"/>
      <c r="R14" s="92"/>
      <c r="S14" s="90" t="s">
        <v>3339</v>
      </c>
      <c r="T14" s="95" t="s">
        <v>3202</v>
      </c>
      <c r="U14" s="95">
        <v>0</v>
      </c>
      <c r="V14" s="95" t="s">
        <v>3706</v>
      </c>
      <c r="W14" s="95" t="s">
        <v>3711</v>
      </c>
      <c r="X14" s="96" t="s">
        <v>3357</v>
      </c>
      <c r="Y14" s="93" t="s">
        <v>3610</v>
      </c>
      <c r="Z14" s="93" t="s">
        <v>3708</v>
      </c>
      <c r="AA14" s="93" t="s">
        <v>3629</v>
      </c>
      <c r="AB14" s="93">
        <v>10</v>
      </c>
      <c r="AC14" s="93">
        <v>7</v>
      </c>
      <c r="AD14" s="93">
        <v>15</v>
      </c>
      <c r="AE14" s="93" t="s">
        <v>3431</v>
      </c>
      <c r="AF14" s="93" t="s">
        <v>3244</v>
      </c>
      <c r="AG14" s="93" t="s">
        <v>3245</v>
      </c>
      <c r="AH14" s="93" t="s">
        <v>3280</v>
      </c>
      <c r="AI14" s="93" t="s">
        <v>3712</v>
      </c>
      <c r="AJ14" s="93">
        <v>45869</v>
      </c>
      <c r="AK14" s="198" t="s">
        <v>3613</v>
      </c>
      <c r="AL14" s="93" t="s">
        <v>3709</v>
      </c>
    </row>
    <row r="15" spans="1:38" s="78" customFormat="1" ht="57.75" customHeight="1" x14ac:dyDescent="0.25">
      <c r="A15" s="180" t="s">
        <v>3245</v>
      </c>
      <c r="B15" s="91" t="s">
        <v>1997</v>
      </c>
      <c r="C15" s="84" t="s">
        <v>4533</v>
      </c>
      <c r="D15" s="85" t="str">
        <f>CONCATENATE(E15, "-", F15, "-", G15, "-", H15, "-", I15, "-", A15)</f>
        <v>11-131-4-2024-128-Sí</v>
      </c>
      <c r="E15" s="85" t="str">
        <f>MID(J15,1,2)</f>
        <v>11</v>
      </c>
      <c r="F15" s="85" t="s">
        <v>2448</v>
      </c>
      <c r="G15" s="86" t="s">
        <v>937</v>
      </c>
      <c r="H15" s="88" t="s">
        <v>4098</v>
      </c>
      <c r="I15" s="89">
        <v>128</v>
      </c>
      <c r="J15" s="90" t="s">
        <v>4531</v>
      </c>
      <c r="K15" s="90" t="s">
        <v>3719</v>
      </c>
      <c r="L15" s="94" t="s">
        <v>3239</v>
      </c>
      <c r="M15" s="92">
        <v>1500</v>
      </c>
      <c r="N15" s="92">
        <v>1500</v>
      </c>
      <c r="O15" s="92"/>
      <c r="P15" s="92"/>
      <c r="Q15" s="92"/>
      <c r="R15" s="92"/>
      <c r="S15" s="90" t="s">
        <v>3339</v>
      </c>
      <c r="T15" s="95" t="s">
        <v>3202</v>
      </c>
      <c r="U15" s="95">
        <v>0</v>
      </c>
      <c r="V15" s="95" t="s">
        <v>3713</v>
      </c>
      <c r="W15" s="95" t="s">
        <v>3720</v>
      </c>
      <c r="X15" s="96" t="s">
        <v>3357</v>
      </c>
      <c r="Y15" s="93" t="s">
        <v>3610</v>
      </c>
      <c r="Z15" s="93" t="s">
        <v>3715</v>
      </c>
      <c r="AA15" s="93" t="s">
        <v>3716</v>
      </c>
      <c r="AB15" s="93">
        <v>4</v>
      </c>
      <c r="AC15" s="93">
        <v>5</v>
      </c>
      <c r="AD15" s="93">
        <v>4</v>
      </c>
      <c r="AE15" s="93" t="s">
        <v>3431</v>
      </c>
      <c r="AF15" s="93" t="s">
        <v>3244</v>
      </c>
      <c r="AG15" s="93" t="s">
        <v>3245</v>
      </c>
      <c r="AH15" s="93" t="s">
        <v>3717</v>
      </c>
      <c r="AI15" s="93" t="s">
        <v>3721</v>
      </c>
      <c r="AJ15" s="93">
        <v>45869</v>
      </c>
      <c r="AK15" s="198" t="s">
        <v>3613</v>
      </c>
      <c r="AL15" s="93" t="s">
        <v>3718</v>
      </c>
    </row>
    <row r="16" spans="1:38" s="78" customFormat="1" ht="57.75" customHeight="1" x14ac:dyDescent="0.25">
      <c r="A16" s="180" t="s">
        <v>3245</v>
      </c>
      <c r="B16" s="91" t="s">
        <v>1997</v>
      </c>
      <c r="C16" s="84" t="s">
        <v>4556</v>
      </c>
      <c r="D16" s="85" t="str">
        <f>CONCATENATE(E16, "-", F16, "-", G16, "-", H16, "-", I16, "-", A16)</f>
        <v>11-131-4-2024-129-Sí</v>
      </c>
      <c r="E16" s="85" t="str">
        <f>MID(J16,1,2)</f>
        <v>11</v>
      </c>
      <c r="F16" s="85" t="str">
        <f>MID(J16,6,3)</f>
        <v>131</v>
      </c>
      <c r="G16" s="86" t="s">
        <v>937</v>
      </c>
      <c r="H16" s="88" t="s">
        <v>4098</v>
      </c>
      <c r="I16" s="89">
        <v>129</v>
      </c>
      <c r="J16" s="90" t="s">
        <v>4557</v>
      </c>
      <c r="K16" s="90" t="s">
        <v>4558</v>
      </c>
      <c r="L16" s="94" t="s">
        <v>3239</v>
      </c>
      <c r="M16" s="92">
        <f>N16+O16</f>
        <v>13947</v>
      </c>
      <c r="N16" s="92">
        <v>13947</v>
      </c>
      <c r="O16" s="92"/>
      <c r="P16" s="92"/>
      <c r="Q16" s="92"/>
      <c r="R16" s="92"/>
      <c r="S16" s="90" t="s">
        <v>3339</v>
      </c>
      <c r="T16" s="95" t="s">
        <v>3202</v>
      </c>
      <c r="U16" s="95">
        <v>0</v>
      </c>
      <c r="V16" s="95" t="s">
        <v>3722</v>
      </c>
      <c r="W16" s="95" t="s">
        <v>3729</v>
      </c>
      <c r="X16" s="96" t="s">
        <v>3357</v>
      </c>
      <c r="Y16" s="93" t="s">
        <v>3610</v>
      </c>
      <c r="Z16" s="93" t="s">
        <v>3724</v>
      </c>
      <c r="AA16" s="93" t="s">
        <v>3725</v>
      </c>
      <c r="AB16" s="93">
        <v>6</v>
      </c>
      <c r="AC16" s="93">
        <v>6</v>
      </c>
      <c r="AD16" s="93">
        <v>3</v>
      </c>
      <c r="AE16" s="93" t="s">
        <v>3431</v>
      </c>
      <c r="AF16" s="93" t="s">
        <v>3244</v>
      </c>
      <c r="AG16" s="93" t="s">
        <v>3245</v>
      </c>
      <c r="AH16" s="93" t="s">
        <v>3717</v>
      </c>
      <c r="AI16" s="93" t="s">
        <v>3730</v>
      </c>
      <c r="AJ16" s="93">
        <v>46234</v>
      </c>
      <c r="AK16" s="190">
        <v>46295</v>
      </c>
      <c r="AL16" s="93" t="s">
        <v>3728</v>
      </c>
    </row>
    <row r="17" spans="1:38" s="78" customFormat="1" ht="57.75" customHeight="1" x14ac:dyDescent="0.25">
      <c r="A17" s="180" t="s">
        <v>3245</v>
      </c>
      <c r="B17" s="91" t="s">
        <v>1997</v>
      </c>
      <c r="C17" s="84" t="s">
        <v>4559</v>
      </c>
      <c r="D17" s="85" t="str">
        <f>CONCATENATE(E17, "-", F17, "-", G17, "-", H17, "-", I17, "-", A17)</f>
        <v>11-131-4-2024-130-Sí</v>
      </c>
      <c r="E17" s="85" t="str">
        <f>MID(J17,1,2)</f>
        <v>11</v>
      </c>
      <c r="F17" s="85" t="str">
        <f>MID(J17,6,3)</f>
        <v>131</v>
      </c>
      <c r="G17" s="86" t="s">
        <v>937</v>
      </c>
      <c r="H17" s="88" t="s">
        <v>4098</v>
      </c>
      <c r="I17" s="89">
        <v>130</v>
      </c>
      <c r="J17" s="90" t="s">
        <v>4557</v>
      </c>
      <c r="K17" s="90" t="s">
        <v>3735</v>
      </c>
      <c r="L17" s="94" t="s">
        <v>3239</v>
      </c>
      <c r="M17" s="92">
        <f>N17+O17</f>
        <v>24297</v>
      </c>
      <c r="N17" s="92">
        <v>24297</v>
      </c>
      <c r="O17" s="92"/>
      <c r="P17" s="92"/>
      <c r="Q17" s="92"/>
      <c r="R17" s="92"/>
      <c r="S17" s="90" t="s">
        <v>3339</v>
      </c>
      <c r="T17" s="95" t="s">
        <v>3202</v>
      </c>
      <c r="U17" s="95">
        <v>0</v>
      </c>
      <c r="V17" s="95" t="s">
        <v>3722</v>
      </c>
      <c r="W17" s="95" t="s">
        <v>3736</v>
      </c>
      <c r="X17" s="96" t="s">
        <v>3381</v>
      </c>
      <c r="Y17" s="93" t="s">
        <v>4471</v>
      </c>
      <c r="Z17" s="93" t="s">
        <v>3731</v>
      </c>
      <c r="AA17" s="93" t="s">
        <v>3732</v>
      </c>
      <c r="AB17" s="93">
        <v>4</v>
      </c>
      <c r="AC17" s="93">
        <v>4</v>
      </c>
      <c r="AD17" s="93">
        <v>4</v>
      </c>
      <c r="AE17" s="93" t="s">
        <v>3431</v>
      </c>
      <c r="AF17" s="93" t="s">
        <v>3244</v>
      </c>
      <c r="AG17" s="93" t="s">
        <v>3245</v>
      </c>
      <c r="AH17" s="93" t="s">
        <v>3546</v>
      </c>
      <c r="AI17" s="93" t="s">
        <v>3737</v>
      </c>
      <c r="AJ17" s="93">
        <v>46234</v>
      </c>
      <c r="AK17" s="190">
        <v>46295</v>
      </c>
      <c r="AL17" s="93" t="s">
        <v>3738</v>
      </c>
    </row>
    <row r="18" spans="1:38" s="78" customFormat="1" ht="57.75" customHeight="1" x14ac:dyDescent="0.25">
      <c r="A18" s="180" t="s">
        <v>3245</v>
      </c>
      <c r="B18" s="91" t="s">
        <v>791</v>
      </c>
      <c r="C18" s="84" t="s">
        <v>4125</v>
      </c>
      <c r="D18" s="85" t="str">
        <f>CONCATENATE(E18, "-", F18, "-", G18, "-", H18, "-", I18, "-", A18)</f>
        <v>00-122-4-2024-137-Sí</v>
      </c>
      <c r="E18" s="85" t="str">
        <f>MID(J18,1,2)</f>
        <v>00</v>
      </c>
      <c r="F18" s="85" t="str">
        <f>MID(J18,6,3)</f>
        <v>122</v>
      </c>
      <c r="G18" s="86" t="s">
        <v>937</v>
      </c>
      <c r="H18" s="88" t="s">
        <v>4098</v>
      </c>
      <c r="I18" s="89">
        <v>137</v>
      </c>
      <c r="J18" s="90" t="s">
        <v>4100</v>
      </c>
      <c r="K18" s="90" t="s">
        <v>4107</v>
      </c>
      <c r="L18" s="94" t="s">
        <v>3239</v>
      </c>
      <c r="M18" s="92">
        <v>15000</v>
      </c>
      <c r="N18" s="92">
        <v>15000</v>
      </c>
      <c r="O18" s="92"/>
      <c r="P18" s="92"/>
      <c r="Q18" s="92"/>
      <c r="R18" s="92"/>
      <c r="S18" s="90" t="s">
        <v>4126</v>
      </c>
      <c r="T18" s="95" t="s">
        <v>4127</v>
      </c>
      <c r="U18" s="95">
        <v>1</v>
      </c>
      <c r="V18" s="95" t="s">
        <v>4128</v>
      </c>
      <c r="W18" s="95" t="s">
        <v>4129</v>
      </c>
      <c r="X18" s="96" t="s">
        <v>3381</v>
      </c>
      <c r="Y18" s="93" t="s">
        <v>3409</v>
      </c>
      <c r="Z18" s="93" t="s">
        <v>4130</v>
      </c>
      <c r="AA18" s="93" t="s">
        <v>4131</v>
      </c>
      <c r="AB18" s="93" t="s">
        <v>4132</v>
      </c>
      <c r="AC18" s="93" t="s">
        <v>4133</v>
      </c>
      <c r="AD18" s="93" t="s">
        <v>4134</v>
      </c>
      <c r="AE18" s="93" t="s">
        <v>4135</v>
      </c>
      <c r="AF18" s="93" t="s">
        <v>3244</v>
      </c>
      <c r="AG18" s="93" t="s">
        <v>3245</v>
      </c>
      <c r="AH18" s="93" t="s">
        <v>4136</v>
      </c>
      <c r="AI18" s="93">
        <v>45658</v>
      </c>
      <c r="AJ18" s="93" t="s">
        <v>4137</v>
      </c>
      <c r="AK18" s="198" t="s">
        <v>4138</v>
      </c>
      <c r="AL18" s="93" t="s">
        <v>4139</v>
      </c>
    </row>
    <row r="19" spans="1:38" s="78" customFormat="1" ht="57.75" customHeight="1" x14ac:dyDescent="0.25">
      <c r="A19" s="180" t="s">
        <v>3245</v>
      </c>
      <c r="B19" s="91" t="s">
        <v>1366</v>
      </c>
      <c r="C19" s="84" t="s">
        <v>4106</v>
      </c>
      <c r="D19" s="85" t="s">
        <v>4106</v>
      </c>
      <c r="E19" s="85" t="str">
        <f>MID(J19,1,2)</f>
        <v>00</v>
      </c>
      <c r="F19" s="85" t="str">
        <f>MID(J19,6,3)</f>
        <v>122</v>
      </c>
      <c r="G19" s="86" t="s">
        <v>937</v>
      </c>
      <c r="H19" s="88" t="s">
        <v>4098</v>
      </c>
      <c r="I19" s="89">
        <v>140</v>
      </c>
      <c r="J19" s="90" t="s">
        <v>4100</v>
      </c>
      <c r="K19" s="90" t="s">
        <v>3248</v>
      </c>
      <c r="L19" s="94" t="s">
        <v>3239</v>
      </c>
      <c r="M19" s="92">
        <v>12000</v>
      </c>
      <c r="N19" s="92">
        <v>12000</v>
      </c>
      <c r="O19" s="92"/>
      <c r="P19" s="92"/>
      <c r="Q19" s="92"/>
      <c r="R19" s="92"/>
      <c r="S19" s="90" t="s">
        <v>3225</v>
      </c>
      <c r="T19" s="95" t="s">
        <v>3194</v>
      </c>
      <c r="U19" s="95">
        <v>1</v>
      </c>
      <c r="V19" s="95" t="s">
        <v>4107</v>
      </c>
      <c r="W19" s="95" t="s">
        <v>4108</v>
      </c>
      <c r="X19" s="96" t="s">
        <v>3381</v>
      </c>
      <c r="Y19" s="93" t="s">
        <v>3250</v>
      </c>
      <c r="Z19" s="93" t="s">
        <v>4108</v>
      </c>
      <c r="AA19" s="93" t="s">
        <v>4109</v>
      </c>
      <c r="AB19" s="93">
        <v>1</v>
      </c>
      <c r="AC19" s="93">
        <v>1</v>
      </c>
      <c r="AD19" s="93">
        <v>1</v>
      </c>
      <c r="AE19" s="93" t="s">
        <v>3251</v>
      </c>
      <c r="AF19" s="93" t="s">
        <v>3244</v>
      </c>
      <c r="AG19" s="93" t="s">
        <v>3245</v>
      </c>
      <c r="AH19" s="93" t="s">
        <v>4110</v>
      </c>
      <c r="AI19" s="93">
        <v>45992</v>
      </c>
      <c r="AJ19" s="93" t="s">
        <v>3209</v>
      </c>
      <c r="AK19" s="190">
        <v>46022</v>
      </c>
      <c r="AL19" s="93" t="s">
        <v>4111</v>
      </c>
    </row>
    <row r="20" spans="1:38" s="78" customFormat="1" ht="57.75" customHeight="1" x14ac:dyDescent="0.25">
      <c r="A20" s="180" t="s">
        <v>3245</v>
      </c>
      <c r="B20" s="91">
        <v>6100</v>
      </c>
      <c r="C20" s="84" t="s">
        <v>3258</v>
      </c>
      <c r="D20" s="85" t="str">
        <f>CONCATENATE(E20, "-", F20, "-", G20, "-", H20, "-", I20, "-", A20)</f>
        <v>00-122-4-2024-0144-Sí</v>
      </c>
      <c r="E20" s="85" t="str">
        <f>MID(J20,1,2)</f>
        <v>00</v>
      </c>
      <c r="F20" s="85" t="str">
        <f>MID(J20,6,3)</f>
        <v>122</v>
      </c>
      <c r="G20" s="86" t="s">
        <v>937</v>
      </c>
      <c r="H20" s="88" t="s">
        <v>4098</v>
      </c>
      <c r="I20" s="89" t="s">
        <v>4099</v>
      </c>
      <c r="J20" s="90" t="s">
        <v>4100</v>
      </c>
      <c r="K20" s="90" t="s">
        <v>3248</v>
      </c>
      <c r="L20" s="94" t="s">
        <v>3239</v>
      </c>
      <c r="M20" s="92">
        <v>8025</v>
      </c>
      <c r="N20" s="92">
        <v>8025</v>
      </c>
      <c r="O20" s="92"/>
      <c r="P20" s="92"/>
      <c r="Q20" s="92"/>
      <c r="R20" s="92"/>
      <c r="S20" s="90" t="s">
        <v>3225</v>
      </c>
      <c r="T20" s="95" t="s">
        <v>3194</v>
      </c>
      <c r="U20" s="95" t="s">
        <v>3249</v>
      </c>
      <c r="V20" s="95" t="s">
        <v>4101</v>
      </c>
      <c r="W20" s="95" t="s">
        <v>623</v>
      </c>
      <c r="X20" s="96" t="s">
        <v>3381</v>
      </c>
      <c r="Y20" s="93" t="s">
        <v>3250</v>
      </c>
      <c r="Z20" s="93" t="s">
        <v>624</v>
      </c>
      <c r="AA20" s="93" t="s">
        <v>3254</v>
      </c>
      <c r="AB20" s="93">
        <v>180</v>
      </c>
      <c r="AC20" s="93">
        <v>225</v>
      </c>
      <c r="AD20" s="93">
        <v>65</v>
      </c>
      <c r="AE20" s="93" t="s">
        <v>3251</v>
      </c>
      <c r="AF20" s="93" t="s">
        <v>3244</v>
      </c>
      <c r="AG20" s="93" t="s">
        <v>3245</v>
      </c>
      <c r="AH20" s="93" t="s">
        <v>3252</v>
      </c>
      <c r="AI20" s="93" t="s">
        <v>3255</v>
      </c>
      <c r="AJ20" s="93" t="s">
        <v>3256</v>
      </c>
      <c r="AK20" s="190">
        <v>45976</v>
      </c>
      <c r="AL20" s="93" t="s">
        <v>3257</v>
      </c>
    </row>
    <row r="21" spans="1:38" s="78" customFormat="1" ht="57.75" customHeight="1" x14ac:dyDescent="0.25">
      <c r="A21" s="87" t="s">
        <v>3231</v>
      </c>
      <c r="B21" s="91" t="s">
        <v>4619</v>
      </c>
      <c r="C21" s="84" t="s">
        <v>4628</v>
      </c>
      <c r="D21" s="85" t="str">
        <f>CONCATENATE(E21, "-", F21, "-", G21, "-", H21, "-", I21, "-", A21)</f>
        <v>73-421-4-2024-149-No</v>
      </c>
      <c r="E21" s="85" t="s">
        <v>2276</v>
      </c>
      <c r="F21" s="85" t="s">
        <v>107</v>
      </c>
      <c r="G21" s="86" t="s">
        <v>937</v>
      </c>
      <c r="H21" s="88" t="s">
        <v>4098</v>
      </c>
      <c r="I21" s="89">
        <v>149</v>
      </c>
      <c r="J21" s="90" t="s">
        <v>4629</v>
      </c>
      <c r="K21" s="90" t="s">
        <v>4630</v>
      </c>
      <c r="L21" s="94" t="s">
        <v>3239</v>
      </c>
      <c r="M21" s="92">
        <v>47900</v>
      </c>
      <c r="N21" s="92">
        <v>47900</v>
      </c>
      <c r="O21" s="92"/>
      <c r="P21" s="92"/>
      <c r="Q21" s="92"/>
      <c r="R21" s="92"/>
      <c r="S21" s="90" t="s">
        <v>3225</v>
      </c>
      <c r="T21" s="95" t="s">
        <v>3194</v>
      </c>
      <c r="U21" s="95">
        <v>1</v>
      </c>
      <c r="V21" s="95" t="s">
        <v>3235</v>
      </c>
      <c r="W21" s="95" t="s">
        <v>3236</v>
      </c>
      <c r="X21" s="96" t="s">
        <v>3381</v>
      </c>
      <c r="Y21" s="93" t="s">
        <v>4096</v>
      </c>
      <c r="Z21" s="93" t="s">
        <v>3237</v>
      </c>
      <c r="AA21" s="93" t="s">
        <v>3229</v>
      </c>
      <c r="AB21" s="93">
        <v>100</v>
      </c>
      <c r="AC21" s="93">
        <v>100</v>
      </c>
      <c r="AD21" s="93">
        <v>100</v>
      </c>
      <c r="AE21" s="93" t="s">
        <v>3431</v>
      </c>
      <c r="AF21" s="93" t="s">
        <v>4623</v>
      </c>
      <c r="AG21" s="93" t="s">
        <v>3231</v>
      </c>
      <c r="AH21" s="93" t="s">
        <v>3027</v>
      </c>
      <c r="AI21" s="93" t="s">
        <v>4631</v>
      </c>
      <c r="AJ21" s="93" t="s">
        <v>4632</v>
      </c>
      <c r="AK21" s="93" t="s">
        <v>4633</v>
      </c>
      <c r="AL21" s="93" t="s">
        <v>3238</v>
      </c>
    </row>
    <row r="22" spans="1:38" s="78" customFormat="1" ht="57.75" customHeight="1" x14ac:dyDescent="0.25">
      <c r="A22" s="180" t="s">
        <v>3245</v>
      </c>
      <c r="B22" s="91" t="s">
        <v>1997</v>
      </c>
      <c r="C22" s="84" t="s">
        <v>4581</v>
      </c>
      <c r="D22" s="85" t="str">
        <f>CONCATENATE(E22, "-", F22, "-", G22, "-", H22, "-", I22, "-", A22)</f>
        <v>11-131-4-2024-160-Sí</v>
      </c>
      <c r="E22" s="85" t="str">
        <f>MID(J22,1,2)</f>
        <v>11</v>
      </c>
      <c r="F22" s="85" t="str">
        <f>MID(J22,6,3)</f>
        <v>131</v>
      </c>
      <c r="G22" s="86" t="s">
        <v>937</v>
      </c>
      <c r="H22" s="88" t="s">
        <v>4098</v>
      </c>
      <c r="I22" s="89">
        <v>160</v>
      </c>
      <c r="J22" s="90" t="s">
        <v>2131</v>
      </c>
      <c r="K22" s="90" t="s">
        <v>3750</v>
      </c>
      <c r="L22" s="94" t="s">
        <v>3239</v>
      </c>
      <c r="M22" s="92">
        <v>5000</v>
      </c>
      <c r="N22" s="92">
        <v>5000</v>
      </c>
      <c r="O22" s="92"/>
      <c r="P22" s="92"/>
      <c r="Q22" s="92"/>
      <c r="R22" s="92"/>
      <c r="S22" s="90" t="s">
        <v>3339</v>
      </c>
      <c r="T22" s="95" t="s">
        <v>3202</v>
      </c>
      <c r="U22" s="95">
        <v>0</v>
      </c>
      <c r="V22" s="95" t="s">
        <v>3747</v>
      </c>
      <c r="W22" s="95" t="s">
        <v>3207</v>
      </c>
      <c r="X22" s="96" t="s">
        <v>3381</v>
      </c>
      <c r="Y22" s="93" t="s">
        <v>3409</v>
      </c>
      <c r="Z22" s="93" t="s">
        <v>2135</v>
      </c>
      <c r="AA22" s="93" t="s">
        <v>3748</v>
      </c>
      <c r="AB22" s="93">
        <v>1</v>
      </c>
      <c r="AC22" s="93">
        <v>1</v>
      </c>
      <c r="AD22" s="93">
        <v>1</v>
      </c>
      <c r="AE22" s="93" t="s">
        <v>3251</v>
      </c>
      <c r="AF22" s="93" t="s">
        <v>3244</v>
      </c>
      <c r="AG22" s="93" t="s">
        <v>3245</v>
      </c>
      <c r="AH22" s="93" t="s">
        <v>3546</v>
      </c>
      <c r="AI22" s="93" t="s">
        <v>3751</v>
      </c>
      <c r="AJ22" s="93">
        <v>45868</v>
      </c>
      <c r="AK22" s="190">
        <v>45991</v>
      </c>
      <c r="AL22" s="93" t="s">
        <v>3749</v>
      </c>
    </row>
    <row r="23" spans="1:38" s="78" customFormat="1" ht="57.75" customHeight="1" x14ac:dyDescent="0.25">
      <c r="A23" s="180" t="s">
        <v>3245</v>
      </c>
      <c r="B23" s="91">
        <v>6100</v>
      </c>
      <c r="C23" s="84" t="s">
        <v>3266</v>
      </c>
      <c r="D23" s="85" t="str">
        <f>CONCATENATE(E23, "-", F23, "-", G23, "-", H23, "-", I23, "-", A23)</f>
        <v>00-122-4-2024-0165-Sí</v>
      </c>
      <c r="E23" s="85" t="str">
        <f>MID(J23,1,2)</f>
        <v>00</v>
      </c>
      <c r="F23" s="85" t="str">
        <f>MID(J23,6,3)</f>
        <v>122</v>
      </c>
      <c r="G23" s="86" t="s">
        <v>937</v>
      </c>
      <c r="H23" s="88" t="s">
        <v>4098</v>
      </c>
      <c r="I23" s="89" t="s">
        <v>4104</v>
      </c>
      <c r="J23" s="90" t="s">
        <v>4100</v>
      </c>
      <c r="K23" s="90" t="s">
        <v>3248</v>
      </c>
      <c r="L23" s="94" t="s">
        <v>3239</v>
      </c>
      <c r="M23" s="92">
        <v>8150</v>
      </c>
      <c r="N23" s="92">
        <v>8150</v>
      </c>
      <c r="O23" s="92"/>
      <c r="P23" s="92"/>
      <c r="Q23" s="92"/>
      <c r="R23" s="92"/>
      <c r="S23" s="90" t="s">
        <v>3225</v>
      </c>
      <c r="T23" s="95" t="s">
        <v>3194</v>
      </c>
      <c r="U23" s="95" t="s">
        <v>3249</v>
      </c>
      <c r="V23" s="95" t="s">
        <v>4105</v>
      </c>
      <c r="W23" s="95" t="s">
        <v>628</v>
      </c>
      <c r="X23" s="96" t="s">
        <v>3381</v>
      </c>
      <c r="Y23" s="93" t="s">
        <v>3250</v>
      </c>
      <c r="Z23" s="93" t="s">
        <v>630</v>
      </c>
      <c r="AA23" s="93" t="s">
        <v>3264</v>
      </c>
      <c r="AB23" s="93">
        <v>5</v>
      </c>
      <c r="AC23" s="93">
        <v>5</v>
      </c>
      <c r="AD23" s="93">
        <v>0</v>
      </c>
      <c r="AE23" s="93" t="s">
        <v>3251</v>
      </c>
      <c r="AF23" s="93" t="s">
        <v>3244</v>
      </c>
      <c r="AG23" s="93" t="s">
        <v>3245</v>
      </c>
      <c r="AH23" s="93" t="s">
        <v>3260</v>
      </c>
      <c r="AI23" s="93" t="s">
        <v>3255</v>
      </c>
      <c r="AJ23" s="93" t="s">
        <v>3261</v>
      </c>
      <c r="AK23" s="190">
        <v>46068</v>
      </c>
      <c r="AL23" s="93" t="s">
        <v>3265</v>
      </c>
    </row>
    <row r="24" spans="1:38" s="78" customFormat="1" ht="57.75" customHeight="1" x14ac:dyDescent="0.25">
      <c r="A24" s="180" t="s">
        <v>3245</v>
      </c>
      <c r="B24" s="91">
        <v>6100</v>
      </c>
      <c r="C24" s="84" t="s">
        <v>3263</v>
      </c>
      <c r="D24" s="85" t="str">
        <f>CONCATENATE(E24, "-", F24, "-", G24, "-", H24, "-", I24, "-", A24)</f>
        <v>00-122-4-2024-0166-Sí</v>
      </c>
      <c r="E24" s="85" t="str">
        <f>MID(J24,1,2)</f>
        <v>00</v>
      </c>
      <c r="F24" s="85" t="str">
        <f>MID(J24,6,3)</f>
        <v>122</v>
      </c>
      <c r="G24" s="86" t="s">
        <v>937</v>
      </c>
      <c r="H24" s="88" t="s">
        <v>4098</v>
      </c>
      <c r="I24" s="89" t="s">
        <v>4102</v>
      </c>
      <c r="J24" s="90" t="s">
        <v>4100</v>
      </c>
      <c r="K24" s="90" t="s">
        <v>3248</v>
      </c>
      <c r="L24" s="94" t="s">
        <v>3239</v>
      </c>
      <c r="M24" s="92">
        <v>8150</v>
      </c>
      <c r="N24" s="92">
        <v>8150</v>
      </c>
      <c r="O24" s="92"/>
      <c r="P24" s="92"/>
      <c r="Q24" s="92"/>
      <c r="R24" s="92"/>
      <c r="S24" s="90" t="s">
        <v>3225</v>
      </c>
      <c r="T24" s="95" t="s">
        <v>3194</v>
      </c>
      <c r="U24" s="95" t="s">
        <v>3249</v>
      </c>
      <c r="V24" s="95" t="s">
        <v>4103</v>
      </c>
      <c r="W24" s="95" t="s">
        <v>625</v>
      </c>
      <c r="X24" s="96" t="s">
        <v>3381</v>
      </c>
      <c r="Y24" s="93" t="s">
        <v>3250</v>
      </c>
      <c r="Z24" s="93" t="s">
        <v>627</v>
      </c>
      <c r="AA24" s="93" t="s">
        <v>3259</v>
      </c>
      <c r="AB24" s="93">
        <v>10</v>
      </c>
      <c r="AC24" s="93">
        <v>5</v>
      </c>
      <c r="AD24" s="93">
        <v>0</v>
      </c>
      <c r="AE24" s="93" t="s">
        <v>3251</v>
      </c>
      <c r="AF24" s="93" t="s">
        <v>3244</v>
      </c>
      <c r="AG24" s="93" t="s">
        <v>3245</v>
      </c>
      <c r="AH24" s="93" t="s">
        <v>3260</v>
      </c>
      <c r="AI24" s="93" t="s">
        <v>3255</v>
      </c>
      <c r="AJ24" s="93" t="s">
        <v>3261</v>
      </c>
      <c r="AK24" s="190">
        <v>46068</v>
      </c>
      <c r="AL24" s="93" t="s">
        <v>3262</v>
      </c>
    </row>
    <row r="25" spans="1:38" s="78" customFormat="1" ht="57.75" customHeight="1" x14ac:dyDescent="0.25">
      <c r="A25" s="87" t="s">
        <v>3231</v>
      </c>
      <c r="B25" s="91" t="s">
        <v>69</v>
      </c>
      <c r="C25" s="84" t="s">
        <v>4092</v>
      </c>
      <c r="D25" s="85" t="str">
        <f>CONCATENATE(E25, "-", F25, "-", G25, "-", H25, "-", I25, "-", A25)</f>
        <v>00-121-4-2025-0001-No</v>
      </c>
      <c r="E25" s="85" t="str">
        <f>MID(J25,1,2)</f>
        <v>00</v>
      </c>
      <c r="F25" s="85" t="str">
        <f>MID(J25,6,3)</f>
        <v>121</v>
      </c>
      <c r="G25" s="86" t="s">
        <v>937</v>
      </c>
      <c r="H25" s="88" t="s">
        <v>4093</v>
      </c>
      <c r="I25" s="89" t="s">
        <v>4094</v>
      </c>
      <c r="J25" s="90" t="s">
        <v>4095</v>
      </c>
      <c r="K25" s="90" t="s">
        <v>702</v>
      </c>
      <c r="L25" s="94" t="s">
        <v>3239</v>
      </c>
      <c r="M25" s="92">
        <v>120000</v>
      </c>
      <c r="N25" s="92">
        <v>120000</v>
      </c>
      <c r="O25" s="92"/>
      <c r="P25" s="92"/>
      <c r="Q25" s="92"/>
      <c r="R25" s="92"/>
      <c r="S25" s="90" t="s">
        <v>3225</v>
      </c>
      <c r="T25" s="95" t="s">
        <v>3194</v>
      </c>
      <c r="U25" s="95" t="s">
        <v>3249</v>
      </c>
      <c r="V25" s="95" t="s">
        <v>3780</v>
      </c>
      <c r="W25" s="95" t="s">
        <v>3844</v>
      </c>
      <c r="X25" s="96" t="s">
        <v>3381</v>
      </c>
      <c r="Y25" s="93" t="s">
        <v>4096</v>
      </c>
      <c r="Z25" s="93" t="s">
        <v>3845</v>
      </c>
      <c r="AA25" s="93">
        <v>90</v>
      </c>
      <c r="AB25" s="93">
        <v>90</v>
      </c>
      <c r="AC25" s="93">
        <v>90</v>
      </c>
      <c r="AD25" s="93" t="s">
        <v>3846</v>
      </c>
      <c r="AE25" s="93" t="s">
        <v>3284</v>
      </c>
      <c r="AF25" s="93" t="s">
        <v>3230</v>
      </c>
      <c r="AG25" s="93" t="s">
        <v>3231</v>
      </c>
      <c r="AH25" s="93" t="s">
        <v>3780</v>
      </c>
      <c r="AI25" s="93">
        <v>45352</v>
      </c>
      <c r="AJ25" s="93" t="s">
        <v>3847</v>
      </c>
      <c r="AK25" s="190" t="s">
        <v>4097</v>
      </c>
      <c r="AL25" s="93" t="s">
        <v>3848</v>
      </c>
    </row>
    <row r="26" spans="1:38" s="78" customFormat="1" ht="57.75" customHeight="1" x14ac:dyDescent="0.25">
      <c r="A26" s="180" t="s">
        <v>3245</v>
      </c>
      <c r="B26" s="91" t="s">
        <v>128</v>
      </c>
      <c r="C26" s="84" t="s">
        <v>4112</v>
      </c>
      <c r="D26" s="85" t="str">
        <f>CONCATENATE(E26, "-", F26, "-", G26, "-", H26, "-", I26, "-", A26)</f>
        <v>00-122-4-2025-0003-Sí</v>
      </c>
      <c r="E26" s="85" t="str">
        <f>MID(J26,1,2)</f>
        <v>00</v>
      </c>
      <c r="F26" s="85" t="str">
        <f>MID(J26,6,3)</f>
        <v>122</v>
      </c>
      <c r="G26" s="86" t="s">
        <v>937</v>
      </c>
      <c r="H26" s="88" t="s">
        <v>4093</v>
      </c>
      <c r="I26" s="89" t="s">
        <v>4113</v>
      </c>
      <c r="J26" s="90" t="s">
        <v>4100</v>
      </c>
      <c r="K26" s="90" t="s">
        <v>3248</v>
      </c>
      <c r="L26" s="94" t="s">
        <v>3239</v>
      </c>
      <c r="M26" s="92">
        <v>6430</v>
      </c>
      <c r="N26" s="92">
        <v>6430</v>
      </c>
      <c r="O26" s="92"/>
      <c r="P26" s="92"/>
      <c r="Q26" s="92"/>
      <c r="R26" s="92"/>
      <c r="S26" s="90" t="s">
        <v>3225</v>
      </c>
      <c r="T26" s="95" t="s">
        <v>3194</v>
      </c>
      <c r="U26" s="95" t="s">
        <v>3249</v>
      </c>
      <c r="V26" s="95" t="s">
        <v>4114</v>
      </c>
      <c r="W26" s="95" t="s">
        <v>4115</v>
      </c>
      <c r="X26" s="96" t="s">
        <v>3381</v>
      </c>
      <c r="Y26" s="93" t="s">
        <v>3250</v>
      </c>
      <c r="Z26" s="93" t="s">
        <v>4116</v>
      </c>
      <c r="AA26" s="93" t="s">
        <v>4117</v>
      </c>
      <c r="AB26" s="93">
        <v>10</v>
      </c>
      <c r="AC26" s="93">
        <v>0</v>
      </c>
      <c r="AD26" s="93">
        <v>0</v>
      </c>
      <c r="AE26" s="93" t="s">
        <v>3251</v>
      </c>
      <c r="AF26" s="93" t="s">
        <v>3244</v>
      </c>
      <c r="AG26" s="93" t="s">
        <v>3245</v>
      </c>
      <c r="AH26" s="93" t="s">
        <v>3252</v>
      </c>
      <c r="AI26" s="93">
        <v>45762</v>
      </c>
      <c r="AJ26" s="93" t="s">
        <v>4118</v>
      </c>
      <c r="AK26" s="190">
        <v>45976</v>
      </c>
      <c r="AL26" s="93" t="s">
        <v>4119</v>
      </c>
    </row>
    <row r="27" spans="1:38" s="78" customFormat="1" ht="57.75" customHeight="1" x14ac:dyDescent="0.25">
      <c r="A27" s="180" t="s">
        <v>3245</v>
      </c>
      <c r="B27" s="91" t="s">
        <v>576</v>
      </c>
      <c r="C27" s="84" t="s">
        <v>4122</v>
      </c>
      <c r="D27" s="85" t="str">
        <f>CONCATENATE(E27, "-", F27, "-", G27, "-", H27, "-", I27, "-", A27)</f>
        <v>00-122-4-2025-0005-Sí</v>
      </c>
      <c r="E27" s="85" t="str">
        <f>MID(J27,1,2)</f>
        <v>00</v>
      </c>
      <c r="F27" s="85" t="str">
        <f>MID(J27,6,3)</f>
        <v>122</v>
      </c>
      <c r="G27" s="86" t="s">
        <v>937</v>
      </c>
      <c r="H27" s="88" t="s">
        <v>4093</v>
      </c>
      <c r="I27" s="89" t="s">
        <v>4123</v>
      </c>
      <c r="J27" s="90" t="s">
        <v>4100</v>
      </c>
      <c r="K27" s="90" t="s">
        <v>3799</v>
      </c>
      <c r="L27" s="94" t="s">
        <v>3239</v>
      </c>
      <c r="M27" s="92">
        <v>10609.99</v>
      </c>
      <c r="N27" s="92">
        <v>10609.99</v>
      </c>
      <c r="O27" s="92"/>
      <c r="P27" s="92"/>
      <c r="Q27" s="92"/>
      <c r="R27" s="92"/>
      <c r="S27" s="90" t="s">
        <v>3225</v>
      </c>
      <c r="T27" s="95" t="s">
        <v>3194</v>
      </c>
      <c r="U27" s="95">
        <v>1</v>
      </c>
      <c r="V27" s="95" t="s">
        <v>3810</v>
      </c>
      <c r="W27" s="95" t="s">
        <v>3811</v>
      </c>
      <c r="X27" s="96" t="s">
        <v>3381</v>
      </c>
      <c r="Y27" s="93" t="s">
        <v>3250</v>
      </c>
      <c r="Z27" s="93" t="s">
        <v>4124</v>
      </c>
      <c r="AA27" s="93" t="s">
        <v>3802</v>
      </c>
      <c r="AB27" s="93" t="s">
        <v>3803</v>
      </c>
      <c r="AC27" s="93" t="s">
        <v>3803</v>
      </c>
      <c r="AD27" s="93" t="s">
        <v>3804</v>
      </c>
      <c r="AE27" s="93" t="s">
        <v>3251</v>
      </c>
      <c r="AF27" s="93" t="s">
        <v>3244</v>
      </c>
      <c r="AG27" s="93" t="s">
        <v>993</v>
      </c>
      <c r="AH27" s="93" t="s">
        <v>3812</v>
      </c>
      <c r="AI27" s="93" t="s">
        <v>3572</v>
      </c>
      <c r="AJ27" s="93" t="s">
        <v>3573</v>
      </c>
      <c r="AK27" s="198" t="s">
        <v>3808</v>
      </c>
      <c r="AL27" s="93" t="s">
        <v>3809</v>
      </c>
    </row>
    <row r="28" spans="1:38" s="78" customFormat="1" ht="57.75" customHeight="1" x14ac:dyDescent="0.25">
      <c r="A28" s="180" t="s">
        <v>3245</v>
      </c>
      <c r="B28" s="91" t="s">
        <v>791</v>
      </c>
      <c r="C28" s="84" t="s">
        <v>4140</v>
      </c>
      <c r="D28" s="85" t="str">
        <f>CONCATENATE(E28, "-", F28, "-", G28, "-", H28, "-", I28, "-", A28)</f>
        <v>00-122-4-2025-0007-Sí</v>
      </c>
      <c r="E28" s="85" t="str">
        <f>MID(J28,1,2)</f>
        <v>00</v>
      </c>
      <c r="F28" s="85" t="str">
        <f>MID(J28,6,3)</f>
        <v>122</v>
      </c>
      <c r="G28" s="86" t="s">
        <v>937</v>
      </c>
      <c r="H28" s="88" t="s">
        <v>4093</v>
      </c>
      <c r="I28" s="89" t="s">
        <v>4141</v>
      </c>
      <c r="J28" s="90" t="s">
        <v>4100</v>
      </c>
      <c r="K28" s="90" t="s">
        <v>4107</v>
      </c>
      <c r="L28" s="94" t="s">
        <v>3239</v>
      </c>
      <c r="M28" s="92">
        <v>15000</v>
      </c>
      <c r="N28" s="92">
        <v>15000</v>
      </c>
      <c r="O28" s="92"/>
      <c r="P28" s="92"/>
      <c r="Q28" s="92"/>
      <c r="R28" s="92"/>
      <c r="S28" s="90" t="s">
        <v>4126</v>
      </c>
      <c r="T28" s="95" t="s">
        <v>3194</v>
      </c>
      <c r="U28" s="95">
        <v>1</v>
      </c>
      <c r="V28" s="95" t="s">
        <v>4142</v>
      </c>
      <c r="W28" s="95" t="s">
        <v>4143</v>
      </c>
      <c r="X28" s="96" t="s">
        <v>3353</v>
      </c>
      <c r="Y28" s="93" t="s">
        <v>3484</v>
      </c>
      <c r="Z28" s="93" t="s">
        <v>4144</v>
      </c>
      <c r="AA28" s="93" t="s">
        <v>4145</v>
      </c>
      <c r="AB28" s="93" t="s">
        <v>4146</v>
      </c>
      <c r="AC28" s="93" t="s">
        <v>4147</v>
      </c>
      <c r="AD28" s="93" t="s">
        <v>4148</v>
      </c>
      <c r="AE28" s="93" t="s">
        <v>4135</v>
      </c>
      <c r="AF28" s="93" t="s">
        <v>3244</v>
      </c>
      <c r="AG28" s="93" t="s">
        <v>3245</v>
      </c>
      <c r="AH28" s="93" t="s">
        <v>4136</v>
      </c>
      <c r="AI28" s="93">
        <v>45717</v>
      </c>
      <c r="AJ28" s="93" t="s">
        <v>4149</v>
      </c>
      <c r="AK28" s="198" t="s">
        <v>4138</v>
      </c>
      <c r="AL28" s="93" t="s">
        <v>4150</v>
      </c>
    </row>
    <row r="29" spans="1:38" s="78" customFormat="1" ht="57.75" customHeight="1" x14ac:dyDescent="0.25">
      <c r="A29" s="180" t="s">
        <v>3245</v>
      </c>
      <c r="B29" s="91" t="s">
        <v>7</v>
      </c>
      <c r="C29" s="84" t="s">
        <v>4151</v>
      </c>
      <c r="D29" s="85" t="str">
        <f>CONCATENATE(E29, "-", F29, "-", G29, "-", H29, "-", I29, "-", A29)</f>
        <v>00-324-4-2025-0008-Sí</v>
      </c>
      <c r="E29" s="85" t="str">
        <f>MID(J29,1,2)</f>
        <v>00</v>
      </c>
      <c r="F29" s="85" t="str">
        <f>MID(J29,6,3)</f>
        <v>324</v>
      </c>
      <c r="G29" s="86" t="s">
        <v>937</v>
      </c>
      <c r="H29" s="88" t="s">
        <v>4093</v>
      </c>
      <c r="I29" s="89" t="s">
        <v>4152</v>
      </c>
      <c r="J29" s="90" t="s">
        <v>4153</v>
      </c>
      <c r="K29" s="90" t="s">
        <v>784</v>
      </c>
      <c r="L29" s="94" t="s">
        <v>3239</v>
      </c>
      <c r="M29" s="92">
        <v>35640</v>
      </c>
      <c r="N29" s="92">
        <v>35640</v>
      </c>
      <c r="O29" s="92"/>
      <c r="P29" s="92"/>
      <c r="Q29" s="92"/>
      <c r="R29" s="92"/>
      <c r="S29" s="90" t="s">
        <v>3225</v>
      </c>
      <c r="T29" s="95" t="s">
        <v>3194</v>
      </c>
      <c r="U29" s="95">
        <v>1</v>
      </c>
      <c r="V29" s="95" t="s">
        <v>3387</v>
      </c>
      <c r="W29" s="95" t="s">
        <v>3408</v>
      </c>
      <c r="X29" s="96" t="s">
        <v>3381</v>
      </c>
      <c r="Y29" s="93" t="s">
        <v>3409</v>
      </c>
      <c r="Z29" s="93" t="s">
        <v>3410</v>
      </c>
      <c r="AA29" s="93" t="s">
        <v>769</v>
      </c>
      <c r="AB29" s="93">
        <v>18</v>
      </c>
      <c r="AC29" s="93">
        <v>18</v>
      </c>
      <c r="AD29" s="93">
        <v>10</v>
      </c>
      <c r="AE29" s="93" t="s">
        <v>3251</v>
      </c>
      <c r="AF29" s="93" t="s">
        <v>3244</v>
      </c>
      <c r="AG29" s="93" t="s">
        <v>3245</v>
      </c>
      <c r="AH29" s="93" t="s">
        <v>3411</v>
      </c>
      <c r="AI29" s="93">
        <v>45132</v>
      </c>
      <c r="AJ29" s="93" t="s">
        <v>3393</v>
      </c>
      <c r="AK29" s="190">
        <v>45627</v>
      </c>
      <c r="AL29" s="93" t="s">
        <v>3410</v>
      </c>
    </row>
    <row r="30" spans="1:38" s="78" customFormat="1" ht="57.75" customHeight="1" x14ac:dyDescent="0.25">
      <c r="A30" s="87" t="s">
        <v>3231</v>
      </c>
      <c r="B30" s="91" t="s">
        <v>66</v>
      </c>
      <c r="C30" s="84" t="s">
        <v>4154</v>
      </c>
      <c r="D30" s="85" t="str">
        <f>CONCATENATE(E30, "-", F30, "-", G30, "-", H30, "-", I30, "-", A30)</f>
        <v>01-425-4-2025-0009-No</v>
      </c>
      <c r="E30" s="85" t="str">
        <f>MID(J30,1,2)</f>
        <v>01</v>
      </c>
      <c r="F30" s="85" t="str">
        <f>MID(J30,6,3)</f>
        <v>425</v>
      </c>
      <c r="G30" s="86" t="s">
        <v>937</v>
      </c>
      <c r="H30" s="88" t="s">
        <v>4093</v>
      </c>
      <c r="I30" s="89" t="s">
        <v>4155</v>
      </c>
      <c r="J30" s="90" t="s">
        <v>4156</v>
      </c>
      <c r="K30" s="90" t="s">
        <v>4157</v>
      </c>
      <c r="L30" s="94" t="s">
        <v>3239</v>
      </c>
      <c r="M30" s="92">
        <v>15000</v>
      </c>
      <c r="N30" s="92">
        <v>15000</v>
      </c>
      <c r="O30" s="92"/>
      <c r="P30" s="92"/>
      <c r="Q30" s="92"/>
      <c r="R30" s="92"/>
      <c r="S30" s="90" t="s">
        <v>3225</v>
      </c>
      <c r="T30" s="95" t="s">
        <v>3194</v>
      </c>
      <c r="U30" s="95">
        <v>0</v>
      </c>
      <c r="V30" s="95" t="s">
        <v>3387</v>
      </c>
      <c r="W30" s="95" t="s">
        <v>4158</v>
      </c>
      <c r="X30" s="96" t="s">
        <v>3381</v>
      </c>
      <c r="Y30" s="93" t="s">
        <v>4159</v>
      </c>
      <c r="Z30" s="93" t="s">
        <v>902</v>
      </c>
      <c r="AA30" s="93" t="s">
        <v>901</v>
      </c>
      <c r="AB30" s="93">
        <v>500</v>
      </c>
      <c r="AC30" s="93">
        <v>500</v>
      </c>
      <c r="AD30" s="93">
        <v>500</v>
      </c>
      <c r="AE30" s="93" t="s">
        <v>3875</v>
      </c>
      <c r="AF30" s="93" t="s">
        <v>4160</v>
      </c>
      <c r="AG30" s="93" t="s">
        <v>3231</v>
      </c>
      <c r="AH30" s="93" t="s">
        <v>3546</v>
      </c>
      <c r="AI30" s="93">
        <v>45658</v>
      </c>
      <c r="AJ30" s="93">
        <v>45962</v>
      </c>
      <c r="AK30" s="93">
        <v>45962</v>
      </c>
      <c r="AL30" s="93" t="s">
        <v>4161</v>
      </c>
    </row>
    <row r="31" spans="1:38" s="78" customFormat="1" ht="57.75" customHeight="1" x14ac:dyDescent="0.25">
      <c r="A31" s="87" t="s">
        <v>3231</v>
      </c>
      <c r="B31" s="91" t="s">
        <v>66</v>
      </c>
      <c r="C31" s="84" t="s">
        <v>4162</v>
      </c>
      <c r="D31" s="85" t="str">
        <f>CONCATENATE(E31, "-", F31, "-", G31, "-", H31, "-", I31, "-", A31)</f>
        <v>01-425-4-2025-0010-No</v>
      </c>
      <c r="E31" s="85" t="str">
        <f>MID(J31,1,2)</f>
        <v>01</v>
      </c>
      <c r="F31" s="85" t="str">
        <f>MID(J31,6,3)</f>
        <v>425</v>
      </c>
      <c r="G31" s="86" t="s">
        <v>937</v>
      </c>
      <c r="H31" s="88" t="s">
        <v>4093</v>
      </c>
      <c r="I31" s="89" t="s">
        <v>4163</v>
      </c>
      <c r="J31" s="90" t="s">
        <v>4164</v>
      </c>
      <c r="K31" s="90" t="s">
        <v>3083</v>
      </c>
      <c r="L31" s="94" t="s">
        <v>3239</v>
      </c>
      <c r="M31" s="92">
        <v>1800</v>
      </c>
      <c r="N31" s="92">
        <v>1800</v>
      </c>
      <c r="O31" s="92"/>
      <c r="P31" s="92"/>
      <c r="Q31" s="92"/>
      <c r="R31" s="92"/>
      <c r="S31" s="90" t="s">
        <v>3339</v>
      </c>
      <c r="T31" s="95" t="s">
        <v>4165</v>
      </c>
      <c r="U31" s="95">
        <v>0.3</v>
      </c>
      <c r="V31" s="95" t="s">
        <v>3429</v>
      </c>
      <c r="W31" s="95" t="s">
        <v>3080</v>
      </c>
      <c r="X31" s="96" t="s">
        <v>3381</v>
      </c>
      <c r="Y31" s="93" t="s">
        <v>4159</v>
      </c>
      <c r="Z31" s="93" t="s">
        <v>3081</v>
      </c>
      <c r="AA31" s="93" t="s">
        <v>4166</v>
      </c>
      <c r="AB31" s="93">
        <v>200</v>
      </c>
      <c r="AC31" s="93"/>
      <c r="AD31" s="93"/>
      <c r="AE31" s="93" t="s">
        <v>3875</v>
      </c>
      <c r="AF31" s="93" t="s">
        <v>4160</v>
      </c>
      <c r="AG31" s="93" t="s">
        <v>3231</v>
      </c>
      <c r="AH31" s="93" t="s">
        <v>4167</v>
      </c>
      <c r="AI31" s="93">
        <v>45658</v>
      </c>
      <c r="AJ31" s="93">
        <v>45962</v>
      </c>
      <c r="AK31" s="93">
        <v>45962</v>
      </c>
      <c r="AL31" s="93" t="s">
        <v>4168</v>
      </c>
    </row>
    <row r="32" spans="1:38" s="78" customFormat="1" ht="57.75" customHeight="1" x14ac:dyDescent="0.25">
      <c r="A32" s="87" t="s">
        <v>3231</v>
      </c>
      <c r="B32" s="91" t="s">
        <v>66</v>
      </c>
      <c r="C32" s="84" t="s">
        <v>4169</v>
      </c>
      <c r="D32" s="85" t="str">
        <f>CONCATENATE(E32, "-", F32, "-", G32, "-", H32, "-", I32, "-", A32)</f>
        <v>01-425-4-2025-0011-No</v>
      </c>
      <c r="E32" s="85" t="str">
        <f>MID(J32,1,2)</f>
        <v>01</v>
      </c>
      <c r="F32" s="85" t="str">
        <f>MID(J32,6,3)</f>
        <v>425</v>
      </c>
      <c r="G32" s="86" t="s">
        <v>937</v>
      </c>
      <c r="H32" s="88" t="s">
        <v>4093</v>
      </c>
      <c r="I32" s="89" t="s">
        <v>4170</v>
      </c>
      <c r="J32" s="90" t="s">
        <v>4171</v>
      </c>
      <c r="K32" s="90" t="s">
        <v>3088</v>
      </c>
      <c r="L32" s="94" t="s">
        <v>3239</v>
      </c>
      <c r="M32" s="92">
        <v>1800</v>
      </c>
      <c r="N32" s="92">
        <v>1800</v>
      </c>
      <c r="O32" s="92"/>
      <c r="P32" s="92"/>
      <c r="Q32" s="92"/>
      <c r="R32" s="92"/>
      <c r="S32" s="90" t="s">
        <v>3339</v>
      </c>
      <c r="T32" s="95" t="s">
        <v>4165</v>
      </c>
      <c r="U32" s="95">
        <v>0.3</v>
      </c>
      <c r="V32" s="95" t="s">
        <v>3280</v>
      </c>
      <c r="W32" s="95" t="s">
        <v>3085</v>
      </c>
      <c r="X32" s="96" t="s">
        <v>3381</v>
      </c>
      <c r="Y32" s="93" t="s">
        <v>4159</v>
      </c>
      <c r="Z32" s="93" t="s">
        <v>3086</v>
      </c>
      <c r="AA32" s="93" t="s">
        <v>4172</v>
      </c>
      <c r="AB32" s="93">
        <v>200</v>
      </c>
      <c r="AC32" s="93"/>
      <c r="AD32" s="93"/>
      <c r="AE32" s="93" t="s">
        <v>3875</v>
      </c>
      <c r="AF32" s="93" t="s">
        <v>4160</v>
      </c>
      <c r="AG32" s="93" t="s">
        <v>3231</v>
      </c>
      <c r="AH32" s="93" t="s">
        <v>3280</v>
      </c>
      <c r="AI32" s="93">
        <v>45658</v>
      </c>
      <c r="AJ32" s="93">
        <v>45962</v>
      </c>
      <c r="AK32" s="93">
        <v>45962</v>
      </c>
      <c r="AL32" s="93" t="s">
        <v>4173</v>
      </c>
    </row>
    <row r="33" spans="1:38" s="78" customFormat="1" ht="57.75" customHeight="1" x14ac:dyDescent="0.25">
      <c r="A33" s="180" t="s">
        <v>3245</v>
      </c>
      <c r="B33" s="91" t="s">
        <v>9</v>
      </c>
      <c r="C33" s="84" t="s">
        <v>4181</v>
      </c>
      <c r="D33" s="85" t="str">
        <f>CONCATENATE(E33, "-", F33, "-", G33, "-", H33, "-", I33, "-", A33)</f>
        <v>04-541-4-2025-0012-Sí</v>
      </c>
      <c r="E33" s="85" t="str">
        <f>MID(J33,1,2)</f>
        <v>04</v>
      </c>
      <c r="F33" s="85" t="str">
        <f>MID(J33,6,3)</f>
        <v>541</v>
      </c>
      <c r="G33" s="86" t="s">
        <v>937</v>
      </c>
      <c r="H33" s="88" t="s">
        <v>4093</v>
      </c>
      <c r="I33" s="89" t="s">
        <v>4182</v>
      </c>
      <c r="J33" s="90" t="s">
        <v>3910</v>
      </c>
      <c r="K33" s="90" t="s">
        <v>3911</v>
      </c>
      <c r="L33" s="94" t="s">
        <v>3239</v>
      </c>
      <c r="M33" s="92">
        <f>SUM(N33:R33)</f>
        <v>751200</v>
      </c>
      <c r="N33" s="92">
        <v>67230</v>
      </c>
      <c r="O33" s="92">
        <v>157140</v>
      </c>
      <c r="P33" s="92">
        <v>185940</v>
      </c>
      <c r="Q33" s="92">
        <v>185940</v>
      </c>
      <c r="R33" s="92">
        <v>154950</v>
      </c>
      <c r="S33" s="90" t="s">
        <v>4177</v>
      </c>
      <c r="T33" s="95" t="s">
        <v>3872</v>
      </c>
      <c r="U33" s="95">
        <v>0.93</v>
      </c>
      <c r="V33" s="95" t="s">
        <v>3905</v>
      </c>
      <c r="W33" s="95" t="s">
        <v>4180</v>
      </c>
      <c r="X33" s="96" t="s">
        <v>4178</v>
      </c>
      <c r="Y33" s="93" t="s">
        <v>3850</v>
      </c>
      <c r="Z33" s="93" t="s">
        <v>1126</v>
      </c>
      <c r="AA33" s="93" t="s">
        <v>989</v>
      </c>
      <c r="AB33" s="93">
        <v>6</v>
      </c>
      <c r="AC33" s="93">
        <v>0</v>
      </c>
      <c r="AD33" s="93">
        <v>0</v>
      </c>
      <c r="AE33" s="93" t="s">
        <v>4135</v>
      </c>
      <c r="AF33" s="93" t="s">
        <v>3244</v>
      </c>
      <c r="AG33" s="93" t="s">
        <v>3245</v>
      </c>
      <c r="AH33" s="93" t="s">
        <v>3913</v>
      </c>
      <c r="AI33" s="93" t="s">
        <v>3877</v>
      </c>
      <c r="AJ33" s="93" t="s">
        <v>3902</v>
      </c>
      <c r="AK33" s="198" t="s">
        <v>3909</v>
      </c>
      <c r="AL33" s="93" t="s">
        <v>3880</v>
      </c>
    </row>
    <row r="34" spans="1:38" s="78" customFormat="1" ht="57.75" customHeight="1" x14ac:dyDescent="0.25">
      <c r="A34" s="87" t="s">
        <v>3231</v>
      </c>
      <c r="B34" s="91" t="s">
        <v>9</v>
      </c>
      <c r="C34" s="84" t="s">
        <v>4183</v>
      </c>
      <c r="D34" s="85" t="str">
        <f>CONCATENATE(E34, "-", F34, "-", G34, "-", H34, "-", I34, "-", A34)</f>
        <v>04-541-4-2025-0013-No</v>
      </c>
      <c r="E34" s="85" t="str">
        <f>MID(J34,1,2)</f>
        <v>04</v>
      </c>
      <c r="F34" s="85" t="str">
        <f>MID(J34,6,3)</f>
        <v>541</v>
      </c>
      <c r="G34" s="86" t="s">
        <v>937</v>
      </c>
      <c r="H34" s="88" t="s">
        <v>4093</v>
      </c>
      <c r="I34" s="89" t="s">
        <v>4184</v>
      </c>
      <c r="J34" s="90" t="s">
        <v>3919</v>
      </c>
      <c r="K34" s="90" t="s">
        <v>1134</v>
      </c>
      <c r="L34" s="94" t="s">
        <v>3239</v>
      </c>
      <c r="M34" s="92">
        <v>246906</v>
      </c>
      <c r="N34" s="92">
        <v>246906</v>
      </c>
      <c r="O34" s="92"/>
      <c r="P34" s="92"/>
      <c r="Q34" s="92"/>
      <c r="R34" s="92"/>
      <c r="S34" s="90" t="s">
        <v>4177</v>
      </c>
      <c r="T34" s="95" t="s">
        <v>3200</v>
      </c>
      <c r="U34" s="95">
        <v>20.85</v>
      </c>
      <c r="V34" s="95" t="s">
        <v>3920</v>
      </c>
      <c r="W34" s="95" t="s">
        <v>3921</v>
      </c>
      <c r="X34" s="96" t="s">
        <v>4178</v>
      </c>
      <c r="Y34" s="93" t="s">
        <v>3850</v>
      </c>
      <c r="Z34" s="93" t="s">
        <v>1133</v>
      </c>
      <c r="AA34" s="93" t="s">
        <v>989</v>
      </c>
      <c r="AB34" s="93">
        <v>1</v>
      </c>
      <c r="AC34" s="93">
        <v>1</v>
      </c>
      <c r="AD34" s="93" t="s">
        <v>1171</v>
      </c>
      <c r="AE34" s="93" t="s">
        <v>4135</v>
      </c>
      <c r="AF34" s="93" t="s">
        <v>3244</v>
      </c>
      <c r="AG34" s="93" t="s">
        <v>3231</v>
      </c>
      <c r="AH34" s="93" t="s">
        <v>3922</v>
      </c>
      <c r="AI34" s="93" t="s">
        <v>3877</v>
      </c>
      <c r="AJ34" s="93" t="s">
        <v>3923</v>
      </c>
      <c r="AK34" s="93">
        <v>46081</v>
      </c>
      <c r="AL34" s="93" t="s">
        <v>3880</v>
      </c>
    </row>
    <row r="35" spans="1:38" s="78" customFormat="1" ht="57.75" customHeight="1" x14ac:dyDescent="0.25">
      <c r="A35" s="87" t="s">
        <v>3231</v>
      </c>
      <c r="B35" s="91" t="s">
        <v>9</v>
      </c>
      <c r="C35" s="84" t="s">
        <v>4185</v>
      </c>
      <c r="D35" s="85" t="str">
        <f>CONCATENATE(E35, "-", F35, "-", G35, "-", H35, "-", I35, "-", A35)</f>
        <v>04-541-4-2025-0014-No</v>
      </c>
      <c r="E35" s="85" t="str">
        <f>MID(J35,1,2)</f>
        <v>04</v>
      </c>
      <c r="F35" s="85" t="str">
        <f>MID(J35,6,3)</f>
        <v>541</v>
      </c>
      <c r="G35" s="86" t="s">
        <v>937</v>
      </c>
      <c r="H35" s="88" t="s">
        <v>4093</v>
      </c>
      <c r="I35" s="89" t="s">
        <v>4186</v>
      </c>
      <c r="J35" s="90" t="s">
        <v>3898</v>
      </c>
      <c r="K35" s="90" t="s">
        <v>1138</v>
      </c>
      <c r="L35" s="94" t="s">
        <v>3239</v>
      </c>
      <c r="M35" s="92">
        <v>32500</v>
      </c>
      <c r="N35" s="92">
        <v>32500</v>
      </c>
      <c r="O35" s="92"/>
      <c r="P35" s="92"/>
      <c r="Q35" s="92"/>
      <c r="R35" s="92"/>
      <c r="S35" s="90" t="s">
        <v>4177</v>
      </c>
      <c r="T35" s="95" t="s">
        <v>3872</v>
      </c>
      <c r="U35" s="95">
        <v>20</v>
      </c>
      <c r="V35" s="95" t="s">
        <v>3899</v>
      </c>
      <c r="W35" s="95" t="s">
        <v>3900</v>
      </c>
      <c r="X35" s="96" t="s">
        <v>4178</v>
      </c>
      <c r="Y35" s="93" t="s">
        <v>3850</v>
      </c>
      <c r="Z35" s="93" t="s">
        <v>1137</v>
      </c>
      <c r="AA35" s="93" t="s">
        <v>989</v>
      </c>
      <c r="AB35" s="93">
        <v>1</v>
      </c>
      <c r="AC35" s="93">
        <v>1</v>
      </c>
      <c r="AD35" s="93">
        <v>0</v>
      </c>
      <c r="AE35" s="93" t="s">
        <v>4135</v>
      </c>
      <c r="AF35" s="93" t="s">
        <v>3244</v>
      </c>
      <c r="AG35" s="93" t="s">
        <v>3231</v>
      </c>
      <c r="AH35" s="93" t="s">
        <v>3901</v>
      </c>
      <c r="AI35" s="93" t="s">
        <v>3895</v>
      </c>
      <c r="AJ35" s="93" t="s">
        <v>3902</v>
      </c>
      <c r="AK35" s="93" t="s">
        <v>3903</v>
      </c>
      <c r="AL35" s="93" t="s">
        <v>3880</v>
      </c>
    </row>
    <row r="36" spans="1:38" s="78" customFormat="1" ht="57.75" customHeight="1" x14ac:dyDescent="0.25">
      <c r="A36" s="87" t="s">
        <v>3231</v>
      </c>
      <c r="B36" s="91" t="s">
        <v>9</v>
      </c>
      <c r="C36" s="84" t="s">
        <v>4187</v>
      </c>
      <c r="D36" s="85" t="str">
        <f>CONCATENATE(E36, "-", F36, "-", G36, "-", H36, "-", I36, "-", A36)</f>
        <v>04-541-4-2025-0015-No</v>
      </c>
      <c r="E36" s="85" t="str">
        <f>MID(J36,1,2)</f>
        <v>04</v>
      </c>
      <c r="F36" s="85" t="str">
        <f>MID(J36,6,3)</f>
        <v>541</v>
      </c>
      <c r="G36" s="86" t="s">
        <v>937</v>
      </c>
      <c r="H36" s="88" t="s">
        <v>4093</v>
      </c>
      <c r="I36" s="89" t="s">
        <v>4188</v>
      </c>
      <c r="J36" s="90" t="s">
        <v>4189</v>
      </c>
      <c r="K36" s="90" t="s">
        <v>1145</v>
      </c>
      <c r="L36" s="94" t="s">
        <v>3239</v>
      </c>
      <c r="M36" s="92">
        <v>36600</v>
      </c>
      <c r="N36" s="92">
        <v>36600</v>
      </c>
      <c r="O36" s="92"/>
      <c r="P36" s="92"/>
      <c r="Q36" s="92"/>
      <c r="R36" s="92"/>
      <c r="S36" s="90" t="s">
        <v>3339</v>
      </c>
      <c r="T36" s="95" t="s">
        <v>3872</v>
      </c>
      <c r="U36" s="95">
        <v>0</v>
      </c>
      <c r="V36" s="95" t="s">
        <v>4190</v>
      </c>
      <c r="W36" s="95" t="s">
        <v>4191</v>
      </c>
      <c r="X36" s="96" t="s">
        <v>4178</v>
      </c>
      <c r="Y36" s="93" t="s">
        <v>3850</v>
      </c>
      <c r="Z36" s="93" t="s">
        <v>1144</v>
      </c>
      <c r="AA36" s="93" t="s">
        <v>989</v>
      </c>
      <c r="AB36" s="93">
        <v>5</v>
      </c>
      <c r="AC36" s="93">
        <v>5</v>
      </c>
      <c r="AD36" s="93">
        <v>4</v>
      </c>
      <c r="AE36" s="93" t="s">
        <v>4135</v>
      </c>
      <c r="AF36" s="93" t="s">
        <v>3244</v>
      </c>
      <c r="AG36" s="93" t="s">
        <v>3231</v>
      </c>
      <c r="AH36" s="93" t="s">
        <v>4192</v>
      </c>
      <c r="AI36" s="93" t="s">
        <v>3877</v>
      </c>
      <c r="AJ36" s="93">
        <v>2025</v>
      </c>
      <c r="AK36" s="93" t="s">
        <v>4193</v>
      </c>
      <c r="AL36" s="93" t="s">
        <v>4194</v>
      </c>
    </row>
    <row r="37" spans="1:38" s="78" customFormat="1" ht="57.75" customHeight="1" x14ac:dyDescent="0.25">
      <c r="A37" s="87" t="s">
        <v>3231</v>
      </c>
      <c r="B37" s="91" t="s">
        <v>9</v>
      </c>
      <c r="C37" s="84" t="s">
        <v>4195</v>
      </c>
      <c r="D37" s="85" t="str">
        <f>CONCATENATE(E37, "-", F37, "-", G37, "-", H37, "-", I37, "-", A37)</f>
        <v>04-541-4-2025-0016-No</v>
      </c>
      <c r="E37" s="85" t="str">
        <f>MID(J37,1,2)</f>
        <v>04</v>
      </c>
      <c r="F37" s="85" t="str">
        <f>MID(J37,6,3)</f>
        <v>541</v>
      </c>
      <c r="G37" s="86" t="s">
        <v>937</v>
      </c>
      <c r="H37" s="88" t="s">
        <v>4093</v>
      </c>
      <c r="I37" s="89" t="s">
        <v>4196</v>
      </c>
      <c r="J37" s="90" t="s">
        <v>4197</v>
      </c>
      <c r="K37" s="90" t="s">
        <v>1148</v>
      </c>
      <c r="L37" s="94" t="s">
        <v>3239</v>
      </c>
      <c r="M37" s="92">
        <v>54650</v>
      </c>
      <c r="N37" s="92">
        <v>54650</v>
      </c>
      <c r="O37" s="92"/>
      <c r="P37" s="92"/>
      <c r="Q37" s="92"/>
      <c r="R37" s="92"/>
      <c r="S37" s="90" t="s">
        <v>4177</v>
      </c>
      <c r="T37" s="95" t="s">
        <v>3872</v>
      </c>
      <c r="U37" s="95">
        <v>24.76</v>
      </c>
      <c r="V37" s="95" t="s">
        <v>3873</v>
      </c>
      <c r="W37" s="95" t="s">
        <v>3874</v>
      </c>
      <c r="X37" s="96" t="s">
        <v>4178</v>
      </c>
      <c r="Y37" s="93" t="s">
        <v>3850</v>
      </c>
      <c r="Z37" s="93" t="s">
        <v>1147</v>
      </c>
      <c r="AA37" s="93" t="s">
        <v>989</v>
      </c>
      <c r="AB37" s="93">
        <v>2</v>
      </c>
      <c r="AC37" s="93">
        <v>2</v>
      </c>
      <c r="AD37" s="93">
        <v>2</v>
      </c>
      <c r="AE37" s="93" t="s">
        <v>4135</v>
      </c>
      <c r="AF37" s="93" t="s">
        <v>3244</v>
      </c>
      <c r="AG37" s="93" t="s">
        <v>3231</v>
      </c>
      <c r="AH37" s="93" t="s">
        <v>3876</v>
      </c>
      <c r="AI37" s="93" t="s">
        <v>3877</v>
      </c>
      <c r="AJ37" s="93" t="s">
        <v>3878</v>
      </c>
      <c r="AK37" s="93" t="s">
        <v>3879</v>
      </c>
      <c r="AL37" s="93" t="s">
        <v>3880</v>
      </c>
    </row>
    <row r="38" spans="1:38" s="78" customFormat="1" ht="57.75" customHeight="1" x14ac:dyDescent="0.25">
      <c r="A38" s="87" t="s">
        <v>3231</v>
      </c>
      <c r="B38" s="91" t="s">
        <v>9</v>
      </c>
      <c r="C38" s="84" t="s">
        <v>4198</v>
      </c>
      <c r="D38" s="85" t="str">
        <f>CONCATENATE(E38, "-", F38, "-", G38, "-", H38, "-", I38, "-", A38)</f>
        <v>04-541-4-2025-0017-No</v>
      </c>
      <c r="E38" s="85" t="str">
        <f>MID(J38,1,2)</f>
        <v>04</v>
      </c>
      <c r="F38" s="85" t="str">
        <f>MID(J38,6,3)</f>
        <v>541</v>
      </c>
      <c r="G38" s="86" t="s">
        <v>937</v>
      </c>
      <c r="H38" s="88" t="s">
        <v>4093</v>
      </c>
      <c r="I38" s="89" t="s">
        <v>4199</v>
      </c>
      <c r="J38" s="90" t="s">
        <v>3904</v>
      </c>
      <c r="K38" s="90" t="s">
        <v>1150</v>
      </c>
      <c r="L38" s="94" t="s">
        <v>3239</v>
      </c>
      <c r="M38" s="92">
        <v>254767</v>
      </c>
      <c r="N38" s="92">
        <v>254767</v>
      </c>
      <c r="O38" s="92"/>
      <c r="P38" s="92"/>
      <c r="Q38" s="92"/>
      <c r="R38" s="92"/>
      <c r="S38" s="90" t="s">
        <v>4177</v>
      </c>
      <c r="T38" s="95" t="s">
        <v>3872</v>
      </c>
      <c r="U38" s="95">
        <v>4.45</v>
      </c>
      <c r="V38" s="95" t="s">
        <v>3905</v>
      </c>
      <c r="W38" s="95" t="s">
        <v>3906</v>
      </c>
      <c r="X38" s="96" t="s">
        <v>4178</v>
      </c>
      <c r="Y38" s="93" t="s">
        <v>3850</v>
      </c>
      <c r="Z38" s="93" t="s">
        <v>1126</v>
      </c>
      <c r="AA38" s="93" t="s">
        <v>989</v>
      </c>
      <c r="AB38" s="93">
        <v>0</v>
      </c>
      <c r="AC38" s="93">
        <v>0</v>
      </c>
      <c r="AD38" s="93">
        <v>0</v>
      </c>
      <c r="AE38" s="93" t="s">
        <v>4135</v>
      </c>
      <c r="AF38" s="93" t="s">
        <v>3244</v>
      </c>
      <c r="AG38" s="93" t="s">
        <v>3231</v>
      </c>
      <c r="AH38" s="93" t="s">
        <v>3907</v>
      </c>
      <c r="AI38" s="93" t="s">
        <v>3908</v>
      </c>
      <c r="AJ38" s="93" t="s">
        <v>3902</v>
      </c>
      <c r="AK38" s="93" t="s">
        <v>3909</v>
      </c>
      <c r="AL38" s="93" t="s">
        <v>3880</v>
      </c>
    </row>
    <row r="39" spans="1:38" s="78" customFormat="1" ht="57.75" customHeight="1" x14ac:dyDescent="0.25">
      <c r="A39" s="87" t="s">
        <v>3231</v>
      </c>
      <c r="B39" s="91" t="s">
        <v>9</v>
      </c>
      <c r="C39" s="84" t="s">
        <v>4200</v>
      </c>
      <c r="D39" s="85" t="str">
        <f>CONCATENATE(E39, "-", F39, "-", G39, "-", H39, "-", I39, "-", A39)</f>
        <v>04-541-4-2025-0018-No</v>
      </c>
      <c r="E39" s="85" t="str">
        <f>MID(J39,1,2)</f>
        <v>04</v>
      </c>
      <c r="F39" s="85" t="str">
        <f>MID(J39,6,3)</f>
        <v>541</v>
      </c>
      <c r="G39" s="86" t="s">
        <v>937</v>
      </c>
      <c r="H39" s="88" t="s">
        <v>4093</v>
      </c>
      <c r="I39" s="89" t="s">
        <v>4201</v>
      </c>
      <c r="J39" s="90" t="s">
        <v>3886</v>
      </c>
      <c r="K39" s="90" t="s">
        <v>1153</v>
      </c>
      <c r="L39" s="94" t="s">
        <v>3239</v>
      </c>
      <c r="M39" s="92">
        <v>223965</v>
      </c>
      <c r="N39" s="92">
        <v>223965</v>
      </c>
      <c r="O39" s="92"/>
      <c r="P39" s="92"/>
      <c r="Q39" s="92"/>
      <c r="R39" s="92"/>
      <c r="S39" s="90" t="s">
        <v>4177</v>
      </c>
      <c r="T39" s="95" t="s">
        <v>3872</v>
      </c>
      <c r="U39" s="95">
        <v>8.2100000000000009</v>
      </c>
      <c r="V39" s="95" t="s">
        <v>3887</v>
      </c>
      <c r="W39" s="95" t="s">
        <v>3888</v>
      </c>
      <c r="X39" s="96" t="s">
        <v>4178</v>
      </c>
      <c r="Y39" s="93" t="s">
        <v>3850</v>
      </c>
      <c r="Z39" s="93" t="s">
        <v>3889</v>
      </c>
      <c r="AA39" s="93" t="s">
        <v>989</v>
      </c>
      <c r="AB39" s="93">
        <v>2</v>
      </c>
      <c r="AC39" s="93">
        <v>2</v>
      </c>
      <c r="AD39" s="93" t="s">
        <v>1171</v>
      </c>
      <c r="AE39" s="93" t="s">
        <v>4135</v>
      </c>
      <c r="AF39" s="93" t="s">
        <v>3244</v>
      </c>
      <c r="AG39" s="93" t="s">
        <v>3231</v>
      </c>
      <c r="AH39" s="93" t="s">
        <v>3890</v>
      </c>
      <c r="AI39" s="93" t="s">
        <v>3877</v>
      </c>
      <c r="AJ39" s="93" t="s">
        <v>3891</v>
      </c>
      <c r="AK39" s="93" t="s">
        <v>3879</v>
      </c>
      <c r="AL39" s="93" t="s">
        <v>3880</v>
      </c>
    </row>
    <row r="40" spans="1:38" s="78" customFormat="1" ht="57.75" customHeight="1" x14ac:dyDescent="0.25">
      <c r="A40" s="87" t="s">
        <v>3231</v>
      </c>
      <c r="B40" s="91" t="s">
        <v>9</v>
      </c>
      <c r="C40" s="84" t="s">
        <v>4202</v>
      </c>
      <c r="D40" s="85" t="str">
        <f>CONCATENATE(E40, "-", F40, "-", G40, "-", H40, "-", I40, "-", A40)</f>
        <v>04-541-4-2025-0019-No</v>
      </c>
      <c r="E40" s="85" t="str">
        <f>MID(J40,1,2)</f>
        <v>04</v>
      </c>
      <c r="F40" s="85" t="str">
        <f>MID(J40,6,3)</f>
        <v>541</v>
      </c>
      <c r="G40" s="86" t="s">
        <v>937</v>
      </c>
      <c r="H40" s="88" t="s">
        <v>4093</v>
      </c>
      <c r="I40" s="89" t="s">
        <v>4203</v>
      </c>
      <c r="J40" s="90" t="s">
        <v>3881</v>
      </c>
      <c r="K40" s="90" t="s">
        <v>1157</v>
      </c>
      <c r="L40" s="94" t="s">
        <v>3239</v>
      </c>
      <c r="M40" s="92">
        <v>113050</v>
      </c>
      <c r="N40" s="92">
        <v>113050</v>
      </c>
      <c r="O40" s="92"/>
      <c r="P40" s="92"/>
      <c r="Q40" s="92"/>
      <c r="R40" s="92"/>
      <c r="S40" s="90" t="s">
        <v>4177</v>
      </c>
      <c r="T40" s="95" t="s">
        <v>3872</v>
      </c>
      <c r="U40" s="95">
        <v>11.64</v>
      </c>
      <c r="V40" s="95" t="s">
        <v>3882</v>
      </c>
      <c r="W40" s="95" t="s">
        <v>3883</v>
      </c>
      <c r="X40" s="96" t="s">
        <v>4178</v>
      </c>
      <c r="Y40" s="93" t="s">
        <v>3850</v>
      </c>
      <c r="Z40" s="93" t="s">
        <v>1156</v>
      </c>
      <c r="AA40" s="93" t="s">
        <v>989</v>
      </c>
      <c r="AB40" s="93">
        <v>2</v>
      </c>
      <c r="AC40" s="93">
        <v>2</v>
      </c>
      <c r="AD40" s="93">
        <v>3</v>
      </c>
      <c r="AE40" s="93" t="s">
        <v>4135</v>
      </c>
      <c r="AF40" s="93" t="s">
        <v>3244</v>
      </c>
      <c r="AG40" s="93" t="s">
        <v>3231</v>
      </c>
      <c r="AH40" s="93" t="s">
        <v>3884</v>
      </c>
      <c r="AI40" s="93" t="s">
        <v>3877</v>
      </c>
      <c r="AJ40" s="93" t="s">
        <v>3885</v>
      </c>
      <c r="AK40" s="93" t="s">
        <v>3879</v>
      </c>
      <c r="AL40" s="93" t="s">
        <v>3880</v>
      </c>
    </row>
    <row r="41" spans="1:38" s="78" customFormat="1" ht="57.75" customHeight="1" x14ac:dyDescent="0.25">
      <c r="A41" s="87" t="s">
        <v>3231</v>
      </c>
      <c r="B41" s="91" t="s">
        <v>9</v>
      </c>
      <c r="C41" s="84" t="s">
        <v>4204</v>
      </c>
      <c r="D41" s="85" t="str">
        <f>CONCATENATE(E41, "-", F41, "-", G41, "-", H41, "-", I41, "-", A41)</f>
        <v>04-541-4-2025-0020-No</v>
      </c>
      <c r="E41" s="85" t="str">
        <f>MID(J41,1,2)</f>
        <v>04</v>
      </c>
      <c r="F41" s="85" t="str">
        <f>MID(J41,6,3)</f>
        <v>541</v>
      </c>
      <c r="G41" s="86" t="s">
        <v>937</v>
      </c>
      <c r="H41" s="88" t="s">
        <v>4093</v>
      </c>
      <c r="I41" s="89" t="s">
        <v>4205</v>
      </c>
      <c r="J41" s="90" t="s">
        <v>4206</v>
      </c>
      <c r="K41" s="90" t="s">
        <v>1161</v>
      </c>
      <c r="L41" s="94" t="s">
        <v>3239</v>
      </c>
      <c r="M41" s="92">
        <v>30900</v>
      </c>
      <c r="N41" s="92">
        <v>30900</v>
      </c>
      <c r="O41" s="92"/>
      <c r="P41" s="92"/>
      <c r="Q41" s="92"/>
      <c r="R41" s="92"/>
      <c r="S41" s="90" t="s">
        <v>4177</v>
      </c>
      <c r="T41" s="95" t="s">
        <v>3872</v>
      </c>
      <c r="U41" s="95">
        <v>39.299999999999997</v>
      </c>
      <c r="V41" s="95" t="s">
        <v>4207</v>
      </c>
      <c r="W41" s="95" t="s">
        <v>4208</v>
      </c>
      <c r="X41" s="96" t="s">
        <v>4178</v>
      </c>
      <c r="Y41" s="93" t="s">
        <v>3850</v>
      </c>
      <c r="Z41" s="93" t="s">
        <v>1160</v>
      </c>
      <c r="AA41" s="93" t="s">
        <v>989</v>
      </c>
      <c r="AB41" s="93">
        <v>0</v>
      </c>
      <c r="AC41" s="93">
        <v>1</v>
      </c>
      <c r="AD41" s="93" t="s">
        <v>1171</v>
      </c>
      <c r="AE41" s="93" t="s">
        <v>4135</v>
      </c>
      <c r="AF41" s="93" t="s">
        <v>3244</v>
      </c>
      <c r="AG41" s="93" t="s">
        <v>3231</v>
      </c>
      <c r="AH41" s="93" t="s">
        <v>4209</v>
      </c>
      <c r="AI41" s="93" t="s">
        <v>4210</v>
      </c>
      <c r="AJ41" s="93" t="s">
        <v>3902</v>
      </c>
      <c r="AK41" s="93" t="s">
        <v>4211</v>
      </c>
      <c r="AL41" s="93" t="s">
        <v>4212</v>
      </c>
    </row>
    <row r="42" spans="1:38" s="78" customFormat="1" ht="57.75" customHeight="1" x14ac:dyDescent="0.25">
      <c r="A42" s="87" t="s">
        <v>3231</v>
      </c>
      <c r="B42" s="91" t="s">
        <v>9</v>
      </c>
      <c r="C42" s="84" t="s">
        <v>4213</v>
      </c>
      <c r="D42" s="85" t="str">
        <f>CONCATENATE(E42, "-", F42, "-", G42, "-", H42, "-", I42, "-", A42)</f>
        <v>04-541-4-2025-0021-No</v>
      </c>
      <c r="E42" s="85" t="str">
        <f>MID(J42,1,2)</f>
        <v>04</v>
      </c>
      <c r="F42" s="85" t="str">
        <f>MID(J42,6,3)</f>
        <v>541</v>
      </c>
      <c r="G42" s="86" t="s">
        <v>937</v>
      </c>
      <c r="H42" s="88" t="s">
        <v>4093</v>
      </c>
      <c r="I42" s="89" t="s">
        <v>4214</v>
      </c>
      <c r="J42" s="90" t="s">
        <v>4215</v>
      </c>
      <c r="K42" s="90" t="s">
        <v>1164</v>
      </c>
      <c r="L42" s="94" t="s">
        <v>3239</v>
      </c>
      <c r="M42" s="92">
        <v>630863</v>
      </c>
      <c r="N42" s="92">
        <v>630863</v>
      </c>
      <c r="O42" s="92"/>
      <c r="P42" s="92"/>
      <c r="Q42" s="92"/>
      <c r="R42" s="92"/>
      <c r="S42" s="90" t="s">
        <v>4177</v>
      </c>
      <c r="T42" s="95" t="s">
        <v>3200</v>
      </c>
      <c r="U42" s="95">
        <v>6.69</v>
      </c>
      <c r="V42" s="95" t="s">
        <v>4216</v>
      </c>
      <c r="W42" s="95" t="s">
        <v>4217</v>
      </c>
      <c r="X42" s="96" t="s">
        <v>4178</v>
      </c>
      <c r="Y42" s="93" t="s">
        <v>3850</v>
      </c>
      <c r="Z42" s="93" t="s">
        <v>1163</v>
      </c>
      <c r="AA42" s="93" t="s">
        <v>989</v>
      </c>
      <c r="AB42" s="93">
        <v>8</v>
      </c>
      <c r="AC42" s="93">
        <v>8</v>
      </c>
      <c r="AD42" s="93" t="s">
        <v>1171</v>
      </c>
      <c r="AE42" s="93" t="s">
        <v>4135</v>
      </c>
      <c r="AF42" s="93" t="s">
        <v>3244</v>
      </c>
      <c r="AG42" s="93" t="s">
        <v>3231</v>
      </c>
      <c r="AH42" s="93" t="s">
        <v>4218</v>
      </c>
      <c r="AI42" s="93" t="s">
        <v>3877</v>
      </c>
      <c r="AJ42" s="93" t="s">
        <v>3902</v>
      </c>
      <c r="AK42" s="93">
        <v>46067</v>
      </c>
      <c r="AL42" s="93" t="s">
        <v>3880</v>
      </c>
    </row>
    <row r="43" spans="1:38" s="78" customFormat="1" ht="57.75" customHeight="1" x14ac:dyDescent="0.25">
      <c r="A43" s="87" t="s">
        <v>3231</v>
      </c>
      <c r="B43" s="91" t="s">
        <v>9</v>
      </c>
      <c r="C43" s="84" t="s">
        <v>4219</v>
      </c>
      <c r="D43" s="85" t="str">
        <f>CONCATENATE(E43, "-", F43, "-", G43, "-", H43, "-", I43, "-", A43)</f>
        <v>04-541-4-2025-0022-No</v>
      </c>
      <c r="E43" s="85" t="str">
        <f>MID(J43,1,2)</f>
        <v>04</v>
      </c>
      <c r="F43" s="85" t="str">
        <f>MID(J43,6,3)</f>
        <v>541</v>
      </c>
      <c r="G43" s="86" t="s">
        <v>937</v>
      </c>
      <c r="H43" s="88" t="s">
        <v>4093</v>
      </c>
      <c r="I43" s="89" t="s">
        <v>4220</v>
      </c>
      <c r="J43" s="90" t="s">
        <v>4221</v>
      </c>
      <c r="K43" s="90" t="s">
        <v>1167</v>
      </c>
      <c r="L43" s="94" t="s">
        <v>3239</v>
      </c>
      <c r="M43" s="92">
        <v>181814</v>
      </c>
      <c r="N43" s="92">
        <v>181814</v>
      </c>
      <c r="O43" s="92"/>
      <c r="P43" s="92"/>
      <c r="Q43" s="92"/>
      <c r="R43" s="92"/>
      <c r="S43" s="90" t="s">
        <v>4177</v>
      </c>
      <c r="T43" s="95" t="s">
        <v>3200</v>
      </c>
      <c r="U43" s="95">
        <v>7.48</v>
      </c>
      <c r="V43" s="95" t="s">
        <v>4222</v>
      </c>
      <c r="W43" s="95" t="s">
        <v>4223</v>
      </c>
      <c r="X43" s="96" t="s">
        <v>4178</v>
      </c>
      <c r="Y43" s="93" t="s">
        <v>3850</v>
      </c>
      <c r="Z43" s="93" t="s">
        <v>1166</v>
      </c>
      <c r="AA43" s="93" t="s">
        <v>989</v>
      </c>
      <c r="AB43" s="93">
        <v>3</v>
      </c>
      <c r="AC43" s="93">
        <v>3</v>
      </c>
      <c r="AD43" s="93">
        <v>2</v>
      </c>
      <c r="AE43" s="93" t="s">
        <v>4135</v>
      </c>
      <c r="AF43" s="93" t="s">
        <v>3244</v>
      </c>
      <c r="AG43" s="93" t="s">
        <v>3231</v>
      </c>
      <c r="AH43" s="93" t="s">
        <v>4218</v>
      </c>
      <c r="AI43" s="93" t="s">
        <v>3877</v>
      </c>
      <c r="AJ43" s="93" t="s">
        <v>3902</v>
      </c>
      <c r="AK43" s="93">
        <v>46067</v>
      </c>
      <c r="AL43" s="93" t="s">
        <v>3880</v>
      </c>
    </row>
    <row r="44" spans="1:38" s="78" customFormat="1" ht="57.75" customHeight="1" x14ac:dyDescent="0.25">
      <c r="A44" s="87" t="s">
        <v>3231</v>
      </c>
      <c r="B44" s="91" t="s">
        <v>9</v>
      </c>
      <c r="C44" s="84" t="s">
        <v>4224</v>
      </c>
      <c r="D44" s="85" t="str">
        <f>CONCATENATE(E44, "-", F44, "-", G44, "-", H44, "-", I44, "-", A44)</f>
        <v>04-541-4-2025-0023-No</v>
      </c>
      <c r="E44" s="85" t="str">
        <f>MID(J44,1,2)</f>
        <v>04</v>
      </c>
      <c r="F44" s="85" t="str">
        <f>MID(J44,6,3)</f>
        <v>541</v>
      </c>
      <c r="G44" s="86" t="s">
        <v>937</v>
      </c>
      <c r="H44" s="88" t="s">
        <v>4093</v>
      </c>
      <c r="I44" s="89" t="s">
        <v>4225</v>
      </c>
      <c r="J44" s="90" t="s">
        <v>3914</v>
      </c>
      <c r="K44" s="90" t="s">
        <v>1123</v>
      </c>
      <c r="L44" s="94" t="s">
        <v>3239</v>
      </c>
      <c r="M44" s="92">
        <v>325829</v>
      </c>
      <c r="N44" s="92">
        <v>325829</v>
      </c>
      <c r="O44" s="92"/>
      <c r="P44" s="92"/>
      <c r="Q44" s="92"/>
      <c r="R44" s="92"/>
      <c r="S44" s="90" t="s">
        <v>4177</v>
      </c>
      <c r="T44" s="95" t="s">
        <v>3200</v>
      </c>
      <c r="U44" s="95">
        <v>0.81</v>
      </c>
      <c r="V44" s="95" t="s">
        <v>3915</v>
      </c>
      <c r="W44" s="95" t="s">
        <v>3916</v>
      </c>
      <c r="X44" s="96" t="s">
        <v>4178</v>
      </c>
      <c r="Y44" s="93" t="s">
        <v>3850</v>
      </c>
      <c r="Z44" s="93" t="s">
        <v>3917</v>
      </c>
      <c r="AA44" s="93" t="s">
        <v>989</v>
      </c>
      <c r="AB44" s="93">
        <v>4</v>
      </c>
      <c r="AC44" s="93">
        <v>3</v>
      </c>
      <c r="AD44" s="93">
        <v>4</v>
      </c>
      <c r="AE44" s="93" t="s">
        <v>4135</v>
      </c>
      <c r="AF44" s="93" t="s">
        <v>3244</v>
      </c>
      <c r="AG44" s="93" t="s">
        <v>3231</v>
      </c>
      <c r="AH44" s="93" t="s">
        <v>3918</v>
      </c>
      <c r="AI44" s="93" t="s">
        <v>3877</v>
      </c>
      <c r="AJ44" s="93" t="s">
        <v>3885</v>
      </c>
      <c r="AK44" s="93">
        <v>46067</v>
      </c>
      <c r="AL44" s="93" t="s">
        <v>3880</v>
      </c>
    </row>
    <row r="45" spans="1:38" s="78" customFormat="1" ht="57.75" customHeight="1" x14ac:dyDescent="0.25">
      <c r="A45" s="87" t="s">
        <v>3231</v>
      </c>
      <c r="B45" s="91" t="s">
        <v>9</v>
      </c>
      <c r="C45" s="84" t="s">
        <v>4226</v>
      </c>
      <c r="D45" s="85" t="str">
        <f>CONCATENATE(E45, "-", F45, "-", G45, "-", H45, "-", I45, "-", A45)</f>
        <v>04-541-4-2025-0024-No</v>
      </c>
      <c r="E45" s="85" t="str">
        <f>MID(J45,1,2)</f>
        <v>04</v>
      </c>
      <c r="F45" s="85" t="str">
        <f>MID(J45,6,3)</f>
        <v>541</v>
      </c>
      <c r="G45" s="86" t="s">
        <v>937</v>
      </c>
      <c r="H45" s="88" t="s">
        <v>4093</v>
      </c>
      <c r="I45" s="89" t="s">
        <v>4227</v>
      </c>
      <c r="J45" s="90" t="s">
        <v>43</v>
      </c>
      <c r="K45" s="90" t="s">
        <v>987</v>
      </c>
      <c r="L45" s="94" t="s">
        <v>3239</v>
      </c>
      <c r="M45" s="92">
        <v>8233</v>
      </c>
      <c r="N45" s="92">
        <v>8233</v>
      </c>
      <c r="O45" s="92"/>
      <c r="P45" s="92"/>
      <c r="Q45" s="92"/>
      <c r="R45" s="92"/>
      <c r="S45" s="90" t="s">
        <v>3339</v>
      </c>
      <c r="T45" s="95" t="s">
        <v>3872</v>
      </c>
      <c r="U45" s="95">
        <v>0</v>
      </c>
      <c r="V45" s="95" t="s">
        <v>3892</v>
      </c>
      <c r="W45" s="95" t="s">
        <v>3893</v>
      </c>
      <c r="X45" s="96" t="s">
        <v>4178</v>
      </c>
      <c r="Y45" s="93" t="s">
        <v>3850</v>
      </c>
      <c r="Z45" s="93" t="s">
        <v>986</v>
      </c>
      <c r="AA45" s="93" t="s">
        <v>989</v>
      </c>
      <c r="AB45" s="93">
        <v>1</v>
      </c>
      <c r="AC45" s="93">
        <v>0</v>
      </c>
      <c r="AD45" s="93">
        <v>0</v>
      </c>
      <c r="AE45" s="93" t="s">
        <v>4135</v>
      </c>
      <c r="AF45" s="93" t="s">
        <v>3244</v>
      </c>
      <c r="AG45" s="93" t="s">
        <v>3231</v>
      </c>
      <c r="AH45" s="93" t="s">
        <v>3894</v>
      </c>
      <c r="AI45" s="93" t="s">
        <v>3895</v>
      </c>
      <c r="AJ45" s="93" t="s">
        <v>3896</v>
      </c>
      <c r="AK45" s="93" t="s">
        <v>3897</v>
      </c>
      <c r="AL45" s="93" t="s">
        <v>3880</v>
      </c>
    </row>
    <row r="46" spans="1:38" s="78" customFormat="1" ht="57.75" customHeight="1" x14ac:dyDescent="0.25">
      <c r="A46" s="87" t="s">
        <v>3231</v>
      </c>
      <c r="B46" s="91" t="s">
        <v>9</v>
      </c>
      <c r="C46" s="84" t="s">
        <v>4228</v>
      </c>
      <c r="D46" s="85" t="str">
        <f>CONCATENATE(E46, "-", F46, "-", G46, "-", H46, "-", I46, "-", A46)</f>
        <v>04-541-4-2025-0025-No</v>
      </c>
      <c r="E46" s="85" t="str">
        <f>MID(J46,1,2)</f>
        <v>04</v>
      </c>
      <c r="F46" s="85" t="str">
        <f>MID(J46,6,3)</f>
        <v>541</v>
      </c>
      <c r="G46" s="86" t="s">
        <v>937</v>
      </c>
      <c r="H46" s="88" t="s">
        <v>4093</v>
      </c>
      <c r="I46" s="89" t="s">
        <v>4229</v>
      </c>
      <c r="J46" s="90" t="s">
        <v>4230</v>
      </c>
      <c r="K46" s="90" t="s">
        <v>3046</v>
      </c>
      <c r="L46" s="94" t="s">
        <v>3239</v>
      </c>
      <c r="M46" s="92">
        <v>20000</v>
      </c>
      <c r="N46" s="92">
        <v>20000</v>
      </c>
      <c r="O46" s="92"/>
      <c r="P46" s="92"/>
      <c r="Q46" s="92"/>
      <c r="R46" s="92"/>
      <c r="S46" s="90" t="s">
        <v>3225</v>
      </c>
      <c r="T46" s="95" t="s">
        <v>3194</v>
      </c>
      <c r="U46" s="95"/>
      <c r="V46" s="95" t="s">
        <v>3849</v>
      </c>
      <c r="W46" s="95" t="s">
        <v>3870</v>
      </c>
      <c r="X46" s="96" t="s">
        <v>4178</v>
      </c>
      <c r="Y46" s="93" t="s">
        <v>3850</v>
      </c>
      <c r="Z46" s="93" t="s">
        <v>3854</v>
      </c>
      <c r="AA46" s="93" t="s">
        <v>989</v>
      </c>
      <c r="AB46" s="93" t="s">
        <v>3858</v>
      </c>
      <c r="AC46" s="93"/>
      <c r="AD46" s="93"/>
      <c r="AE46" s="93" t="s">
        <v>4135</v>
      </c>
      <c r="AF46" s="93" t="s">
        <v>3244</v>
      </c>
      <c r="AG46" s="93" t="s">
        <v>3231</v>
      </c>
      <c r="AH46" s="93" t="s">
        <v>3851</v>
      </c>
      <c r="AI46" s="93" t="s">
        <v>3852</v>
      </c>
      <c r="AJ46" s="93" t="s">
        <v>3853</v>
      </c>
      <c r="AK46" s="93">
        <v>46022</v>
      </c>
      <c r="AL46" s="93" t="s">
        <v>3871</v>
      </c>
    </row>
    <row r="47" spans="1:38" s="78" customFormat="1" ht="57.75" customHeight="1" x14ac:dyDescent="0.25">
      <c r="A47" s="180" t="s">
        <v>3245</v>
      </c>
      <c r="B47" s="91" t="s">
        <v>9</v>
      </c>
      <c r="C47" s="84" t="s">
        <v>5286</v>
      </c>
      <c r="D47" s="85" t="str">
        <f>CONCATENATE(E47, "-", F47, "-", G47, "-", H47, "-", I47, "-", A47)</f>
        <v>04-541-4-2025-0026-Sí</v>
      </c>
      <c r="E47" s="85" t="str">
        <f>MID(J47,1,2)</f>
        <v>04</v>
      </c>
      <c r="F47" s="85" t="str">
        <f>MID(J47,6,3)</f>
        <v>541</v>
      </c>
      <c r="G47" s="86" t="s">
        <v>937</v>
      </c>
      <c r="H47" s="88" t="s">
        <v>4093</v>
      </c>
      <c r="I47" s="89" t="s">
        <v>4231</v>
      </c>
      <c r="J47" s="90" t="s">
        <v>17</v>
      </c>
      <c r="K47" s="90" t="s">
        <v>991</v>
      </c>
      <c r="L47" s="94" t="s">
        <v>3239</v>
      </c>
      <c r="M47" s="92">
        <v>38000</v>
      </c>
      <c r="N47" s="92">
        <v>38000</v>
      </c>
      <c r="O47" s="92"/>
      <c r="P47" s="92"/>
      <c r="Q47" s="92"/>
      <c r="R47" s="92"/>
      <c r="S47" s="90" t="s">
        <v>3339</v>
      </c>
      <c r="T47" s="95" t="s">
        <v>111</v>
      </c>
      <c r="U47" s="95">
        <v>0</v>
      </c>
      <c r="V47" s="95" t="s">
        <v>5285</v>
      </c>
      <c r="W47" s="95" t="s">
        <v>5284</v>
      </c>
      <c r="X47" s="96" t="s">
        <v>4178</v>
      </c>
      <c r="Y47" s="93" t="s">
        <v>3850</v>
      </c>
      <c r="Z47" s="93" t="s">
        <v>5283</v>
      </c>
      <c r="AA47" s="93" t="s">
        <v>1682</v>
      </c>
      <c r="AB47" s="93"/>
      <c r="AC47" s="93"/>
      <c r="AD47" s="93"/>
      <c r="AE47" s="93" t="s">
        <v>4135</v>
      </c>
      <c r="AF47" s="93" t="s">
        <v>3244</v>
      </c>
      <c r="AG47" s="93" t="s">
        <v>112</v>
      </c>
      <c r="AH47" s="93" t="s">
        <v>5282</v>
      </c>
      <c r="AI47" s="199">
        <v>45748</v>
      </c>
      <c r="AJ47" s="93" t="s">
        <v>3209</v>
      </c>
      <c r="AK47" s="196">
        <v>46053</v>
      </c>
      <c r="AL47" s="93" t="s">
        <v>5281</v>
      </c>
    </row>
    <row r="48" spans="1:38" s="78" customFormat="1" ht="57.75" customHeight="1" x14ac:dyDescent="0.25">
      <c r="A48" s="87" t="s">
        <v>3231</v>
      </c>
      <c r="B48" s="91" t="s">
        <v>9</v>
      </c>
      <c r="C48" s="84" t="s">
        <v>4232</v>
      </c>
      <c r="D48" s="85" t="str">
        <f>CONCATENATE(E48, "-", F48, "-", G48, "-", H48, "-", I48, "-", A48)</f>
        <v>04-541-4-2025-0027-No</v>
      </c>
      <c r="E48" s="85" t="str">
        <f>MID(J48,1,2)</f>
        <v>04</v>
      </c>
      <c r="F48" s="85" t="str">
        <f>MID(J48,6,3)</f>
        <v>541</v>
      </c>
      <c r="G48" s="86" t="s">
        <v>937</v>
      </c>
      <c r="H48" s="88" t="s">
        <v>4093</v>
      </c>
      <c r="I48" s="89" t="s">
        <v>4233</v>
      </c>
      <c r="J48" s="90" t="s">
        <v>4234</v>
      </c>
      <c r="K48" s="90" t="s">
        <v>3058</v>
      </c>
      <c r="L48" s="94" t="s">
        <v>3239</v>
      </c>
      <c r="M48" s="92">
        <v>74155.520000000004</v>
      </c>
      <c r="N48" s="92">
        <v>74155.520000000004</v>
      </c>
      <c r="O48" s="92"/>
      <c r="P48" s="92"/>
      <c r="Q48" s="92"/>
      <c r="R48" s="92"/>
      <c r="S48" s="90" t="s">
        <v>3225</v>
      </c>
      <c r="T48" s="95" t="s">
        <v>3194</v>
      </c>
      <c r="U48" s="95">
        <v>100</v>
      </c>
      <c r="V48" s="95" t="s">
        <v>4235</v>
      </c>
      <c r="W48" s="95" t="s">
        <v>4236</v>
      </c>
      <c r="X48" s="96" t="s">
        <v>4178</v>
      </c>
      <c r="Y48" s="93" t="s">
        <v>4237</v>
      </c>
      <c r="Z48" s="93" t="s">
        <v>4238</v>
      </c>
      <c r="AA48" s="93" t="s">
        <v>3936</v>
      </c>
      <c r="AB48" s="93"/>
      <c r="AC48" s="93"/>
      <c r="AD48" s="93"/>
      <c r="AE48" s="93" t="s">
        <v>4135</v>
      </c>
      <c r="AF48" s="93" t="s">
        <v>3244</v>
      </c>
      <c r="AG48" s="93" t="s">
        <v>3231</v>
      </c>
      <c r="AH48" s="93" t="s">
        <v>4239</v>
      </c>
      <c r="AI48" s="93" t="s">
        <v>4240</v>
      </c>
      <c r="AJ48" s="93" t="s">
        <v>3853</v>
      </c>
      <c r="AK48" s="93">
        <v>46022</v>
      </c>
      <c r="AL48" s="93" t="s">
        <v>4241</v>
      </c>
    </row>
    <row r="49" spans="1:38" s="78" customFormat="1" ht="57.75" customHeight="1" x14ac:dyDescent="0.25">
      <c r="A49" s="87" t="s">
        <v>3231</v>
      </c>
      <c r="B49" s="91" t="s">
        <v>9</v>
      </c>
      <c r="C49" s="84" t="s">
        <v>4242</v>
      </c>
      <c r="D49" s="85" t="str">
        <f>CONCATENATE(E49, "-", F49, "-", G49, "-", H49, "-", I49, "-", A49)</f>
        <v>04-541-4-2025-0028-No</v>
      </c>
      <c r="E49" s="85" t="str">
        <f>MID(J49,1,2)</f>
        <v>04</v>
      </c>
      <c r="F49" s="85" t="str">
        <f>MID(J49,6,3)</f>
        <v>541</v>
      </c>
      <c r="G49" s="86" t="s">
        <v>937</v>
      </c>
      <c r="H49" s="88" t="s">
        <v>4093</v>
      </c>
      <c r="I49" s="89" t="s">
        <v>4243</v>
      </c>
      <c r="J49" s="90" t="s">
        <v>3929</v>
      </c>
      <c r="K49" s="90" t="s">
        <v>1116</v>
      </c>
      <c r="L49" s="94" t="s">
        <v>3239</v>
      </c>
      <c r="M49" s="92">
        <v>212450</v>
      </c>
      <c r="N49" s="92">
        <v>212450</v>
      </c>
      <c r="O49" s="92"/>
      <c r="P49" s="92"/>
      <c r="Q49" s="92"/>
      <c r="R49" s="92"/>
      <c r="S49" s="90" t="s">
        <v>3339</v>
      </c>
      <c r="T49" s="95" t="s">
        <v>3930</v>
      </c>
      <c r="U49" s="95">
        <v>0</v>
      </c>
      <c r="V49" s="95" t="s">
        <v>3931</v>
      </c>
      <c r="W49" s="95" t="s">
        <v>3932</v>
      </c>
      <c r="X49" s="96" t="s">
        <v>4178</v>
      </c>
      <c r="Y49" s="93" t="s">
        <v>3850</v>
      </c>
      <c r="Z49" s="93" t="s">
        <v>1115</v>
      </c>
      <c r="AA49" s="93" t="s">
        <v>989</v>
      </c>
      <c r="AB49" s="93">
        <v>0</v>
      </c>
      <c r="AC49" s="93">
        <v>0</v>
      </c>
      <c r="AD49" s="93">
        <v>0</v>
      </c>
      <c r="AE49" s="93" t="s">
        <v>4135</v>
      </c>
      <c r="AF49" s="93" t="s">
        <v>3244</v>
      </c>
      <c r="AG49" s="93" t="s">
        <v>3231</v>
      </c>
      <c r="AH49" s="93" t="s">
        <v>3922</v>
      </c>
      <c r="AI49" s="93" t="s">
        <v>3877</v>
      </c>
      <c r="AJ49" s="93" t="s">
        <v>3885</v>
      </c>
      <c r="AK49" s="93" t="s">
        <v>3933</v>
      </c>
      <c r="AL49" s="93" t="s">
        <v>3880</v>
      </c>
    </row>
    <row r="50" spans="1:38" s="78" customFormat="1" ht="57.75" customHeight="1" x14ac:dyDescent="0.25">
      <c r="A50" s="87" t="s">
        <v>3231</v>
      </c>
      <c r="B50" s="91" t="s">
        <v>9</v>
      </c>
      <c r="C50" s="84" t="s">
        <v>4244</v>
      </c>
      <c r="D50" s="85" t="str">
        <f>CONCATENATE(E50, "-", F50, "-", G50, "-", H50, "-", I50, "-", A50)</f>
        <v>04-541-4-2025-0029-No</v>
      </c>
      <c r="E50" s="85" t="str">
        <f>MID(J50,1,2)</f>
        <v>04</v>
      </c>
      <c r="F50" s="85" t="str">
        <f>MID(J50,6,3)</f>
        <v>541</v>
      </c>
      <c r="G50" s="86" t="s">
        <v>937</v>
      </c>
      <c r="H50" s="88" t="s">
        <v>4093</v>
      </c>
      <c r="I50" s="89" t="s">
        <v>4245</v>
      </c>
      <c r="J50" s="90" t="s">
        <v>3934</v>
      </c>
      <c r="K50" s="90" t="s">
        <v>1175</v>
      </c>
      <c r="L50" s="94" t="s">
        <v>3239</v>
      </c>
      <c r="M50" s="92">
        <v>289636</v>
      </c>
      <c r="N50" s="92">
        <v>289636</v>
      </c>
      <c r="O50" s="92"/>
      <c r="P50" s="92"/>
      <c r="Q50" s="92"/>
      <c r="R50" s="92"/>
      <c r="S50" s="90" t="s">
        <v>3225</v>
      </c>
      <c r="T50" s="95" t="s">
        <v>3194</v>
      </c>
      <c r="U50" s="95">
        <v>1</v>
      </c>
      <c r="V50" s="95" t="s">
        <v>3935</v>
      </c>
      <c r="W50" s="95" t="s">
        <v>1175</v>
      </c>
      <c r="X50" s="96" t="s">
        <v>4178</v>
      </c>
      <c r="Y50" s="93" t="s">
        <v>3850</v>
      </c>
      <c r="Z50" s="93" t="s">
        <v>1174</v>
      </c>
      <c r="AA50" s="93" t="s">
        <v>3936</v>
      </c>
      <c r="AB50" s="93"/>
      <c r="AC50" s="93"/>
      <c r="AD50" s="93"/>
      <c r="AE50" s="93" t="s">
        <v>3431</v>
      </c>
      <c r="AF50" s="93" t="s">
        <v>3244</v>
      </c>
      <c r="AG50" s="93" t="s">
        <v>3231</v>
      </c>
      <c r="AH50" s="93" t="s">
        <v>3937</v>
      </c>
      <c r="AI50" s="93" t="s">
        <v>3938</v>
      </c>
      <c r="AJ50" s="93" t="s">
        <v>3938</v>
      </c>
      <c r="AK50" s="93" t="s">
        <v>3938</v>
      </c>
      <c r="AL50" s="93" t="s">
        <v>3880</v>
      </c>
    </row>
    <row r="51" spans="1:38" s="78" customFormat="1" ht="57.75" customHeight="1" x14ac:dyDescent="0.25">
      <c r="A51" s="180" t="s">
        <v>3245</v>
      </c>
      <c r="B51" s="91" t="s">
        <v>9</v>
      </c>
      <c r="C51" s="84" t="s">
        <v>4246</v>
      </c>
      <c r="D51" s="85" t="str">
        <f>CONCATENATE(E51, "-", F51, "-", G51, "-", H51, "-", I51, "-", A51)</f>
        <v>04-541-4-2025-0030-Sí</v>
      </c>
      <c r="E51" s="85" t="str">
        <f>MID(J51,1,2)</f>
        <v>04</v>
      </c>
      <c r="F51" s="85" t="str">
        <f>MID(J51,6,3)</f>
        <v>541</v>
      </c>
      <c r="G51" s="86" t="s">
        <v>937</v>
      </c>
      <c r="H51" s="88" t="s">
        <v>4093</v>
      </c>
      <c r="I51" s="89" t="s">
        <v>4247</v>
      </c>
      <c r="J51" s="90" t="s">
        <v>26</v>
      </c>
      <c r="K51" s="90" t="s">
        <v>1020</v>
      </c>
      <c r="L51" s="94" t="s">
        <v>3239</v>
      </c>
      <c r="M51" s="92">
        <v>72000</v>
      </c>
      <c r="N51" s="92">
        <v>72000</v>
      </c>
      <c r="O51" s="92"/>
      <c r="P51" s="92"/>
      <c r="Q51" s="92"/>
      <c r="R51" s="92"/>
      <c r="S51" s="90" t="s">
        <v>3225</v>
      </c>
      <c r="T51" s="95" t="s">
        <v>3194</v>
      </c>
      <c r="U51" s="95">
        <v>1</v>
      </c>
      <c r="V51" s="95" t="s">
        <v>3849</v>
      </c>
      <c r="W51" s="95" t="s">
        <v>3860</v>
      </c>
      <c r="X51" s="96" t="s">
        <v>4178</v>
      </c>
      <c r="Y51" s="93" t="s">
        <v>3850</v>
      </c>
      <c r="Z51" s="93" t="s">
        <v>3860</v>
      </c>
      <c r="AA51" s="93" t="s">
        <v>4248</v>
      </c>
      <c r="AB51" s="93" t="s">
        <v>3861</v>
      </c>
      <c r="AC51" s="93" t="s">
        <v>3861</v>
      </c>
      <c r="AD51" s="93" t="s">
        <v>3861</v>
      </c>
      <c r="AE51" s="93" t="s">
        <v>3251</v>
      </c>
      <c r="AF51" s="93" t="s">
        <v>3244</v>
      </c>
      <c r="AG51" s="93" t="s">
        <v>3245</v>
      </c>
      <c r="AH51" s="93" t="s">
        <v>3862</v>
      </c>
      <c r="AI51" s="93" t="s">
        <v>3852</v>
      </c>
      <c r="AJ51" s="93" t="s">
        <v>3863</v>
      </c>
      <c r="AK51" s="190">
        <v>46053</v>
      </c>
      <c r="AL51" s="93" t="s">
        <v>3864</v>
      </c>
    </row>
    <row r="52" spans="1:38" s="78" customFormat="1" ht="57.75" customHeight="1" x14ac:dyDescent="0.25">
      <c r="A52" s="87" t="s">
        <v>3231</v>
      </c>
      <c r="B52" s="91" t="s">
        <v>9</v>
      </c>
      <c r="C52" s="84" t="s">
        <v>4249</v>
      </c>
      <c r="D52" s="85" t="str">
        <f>CONCATENATE(E52, "-", F52, "-", G52, "-", H52, "-", I52, "-", A52)</f>
        <v>04-541-4-2025-0031-No</v>
      </c>
      <c r="E52" s="85" t="str">
        <f>MID(J52,1,2)</f>
        <v>04</v>
      </c>
      <c r="F52" s="85" t="str">
        <f>MID(J52,6,3)</f>
        <v>541</v>
      </c>
      <c r="G52" s="86" t="s">
        <v>937</v>
      </c>
      <c r="H52" s="88" t="s">
        <v>4093</v>
      </c>
      <c r="I52" s="89" t="s">
        <v>4250</v>
      </c>
      <c r="J52" s="90" t="s">
        <v>1037</v>
      </c>
      <c r="K52" s="90" t="s">
        <v>1035</v>
      </c>
      <c r="L52" s="94" t="s">
        <v>3239</v>
      </c>
      <c r="M52" s="92">
        <v>42000</v>
      </c>
      <c r="N52" s="92">
        <v>42000</v>
      </c>
      <c r="O52" s="92"/>
      <c r="P52" s="92"/>
      <c r="Q52" s="92"/>
      <c r="R52" s="92"/>
      <c r="S52" s="90" t="s">
        <v>3225</v>
      </c>
      <c r="T52" s="95" t="s">
        <v>3194</v>
      </c>
      <c r="U52" s="95">
        <v>100</v>
      </c>
      <c r="V52" s="95" t="s">
        <v>3849</v>
      </c>
      <c r="W52" s="95" t="s">
        <v>1036</v>
      </c>
      <c r="X52" s="96" t="s">
        <v>4178</v>
      </c>
      <c r="Y52" s="93" t="s">
        <v>3850</v>
      </c>
      <c r="Z52" s="93" t="s">
        <v>1036</v>
      </c>
      <c r="AA52" s="93" t="s">
        <v>4251</v>
      </c>
      <c r="AB52" s="93" t="s">
        <v>3857</v>
      </c>
      <c r="AC52" s="93" t="s">
        <v>3858</v>
      </c>
      <c r="AD52" s="93" t="s">
        <v>3858</v>
      </c>
      <c r="AE52" s="93" t="s">
        <v>3431</v>
      </c>
      <c r="AF52" s="93" t="s">
        <v>3244</v>
      </c>
      <c r="AG52" s="93" t="s">
        <v>3231</v>
      </c>
      <c r="AH52" s="93" t="s">
        <v>3851</v>
      </c>
      <c r="AI52" s="93" t="s">
        <v>3852</v>
      </c>
      <c r="AJ52" s="93" t="s">
        <v>3853</v>
      </c>
      <c r="AK52" s="93">
        <v>46022</v>
      </c>
      <c r="AL52" s="93" t="s">
        <v>3854</v>
      </c>
    </row>
    <row r="53" spans="1:38" s="78" customFormat="1" ht="57.75" customHeight="1" x14ac:dyDescent="0.25">
      <c r="A53" s="87" t="s">
        <v>3231</v>
      </c>
      <c r="B53" s="91" t="s">
        <v>9</v>
      </c>
      <c r="C53" s="84" t="s">
        <v>4252</v>
      </c>
      <c r="D53" s="85" t="str">
        <f>CONCATENATE(E53, "-", F53, "-", G53, "-", H53, "-", I53, "-", A53)</f>
        <v>04-541-4-2025-0032-No</v>
      </c>
      <c r="E53" s="85" t="str">
        <f>MID(J53,1,2)</f>
        <v>04</v>
      </c>
      <c r="F53" s="85" t="str">
        <f>MID(J53,6,3)</f>
        <v>541</v>
      </c>
      <c r="G53" s="86" t="s">
        <v>937</v>
      </c>
      <c r="H53" s="88" t="s">
        <v>4093</v>
      </c>
      <c r="I53" s="89" t="s">
        <v>4253</v>
      </c>
      <c r="J53" s="90" t="s">
        <v>20</v>
      </c>
      <c r="K53" s="90" t="s">
        <v>1041</v>
      </c>
      <c r="L53" s="94" t="s">
        <v>3239</v>
      </c>
      <c r="M53" s="92">
        <v>92700</v>
      </c>
      <c r="N53" s="92">
        <v>92700</v>
      </c>
      <c r="O53" s="92"/>
      <c r="P53" s="92"/>
      <c r="Q53" s="92"/>
      <c r="R53" s="92"/>
      <c r="S53" s="90" t="s">
        <v>3225</v>
      </c>
      <c r="T53" s="95" t="s">
        <v>3194</v>
      </c>
      <c r="U53" s="95">
        <v>1</v>
      </c>
      <c r="V53" s="95" t="s">
        <v>3849</v>
      </c>
      <c r="W53" s="95" t="s">
        <v>1042</v>
      </c>
      <c r="X53" s="96" t="s">
        <v>4178</v>
      </c>
      <c r="Y53" s="93" t="s">
        <v>3850</v>
      </c>
      <c r="Z53" s="93" t="s">
        <v>1042</v>
      </c>
      <c r="AA53" s="93" t="s">
        <v>4254</v>
      </c>
      <c r="AB53" s="93" t="s">
        <v>3855</v>
      </c>
      <c r="AC53" s="93" t="s">
        <v>3856</v>
      </c>
      <c r="AD53" s="93" t="s">
        <v>3856</v>
      </c>
      <c r="AE53" s="93" t="s">
        <v>3431</v>
      </c>
      <c r="AF53" s="93" t="s">
        <v>3244</v>
      </c>
      <c r="AG53" s="93" t="s">
        <v>3231</v>
      </c>
      <c r="AH53" s="93" t="s">
        <v>3851</v>
      </c>
      <c r="AI53" s="93" t="s">
        <v>3852</v>
      </c>
      <c r="AJ53" s="93" t="s">
        <v>3853</v>
      </c>
      <c r="AK53" s="93">
        <v>46022</v>
      </c>
      <c r="AL53" s="93" t="s">
        <v>3854</v>
      </c>
    </row>
    <row r="54" spans="1:38" s="78" customFormat="1" ht="57.75" customHeight="1" x14ac:dyDescent="0.25">
      <c r="A54" s="87" t="s">
        <v>3231</v>
      </c>
      <c r="B54" s="91" t="s">
        <v>9</v>
      </c>
      <c r="C54" s="84" t="s">
        <v>4255</v>
      </c>
      <c r="D54" s="85" t="str">
        <f>CONCATENATE(E54, "-", F54, "-", G54, "-", H54, "-", I54, "-", A54)</f>
        <v>04-541-4-2025-0033-No</v>
      </c>
      <c r="E54" s="85" t="str">
        <f>MID(J54,1,2)</f>
        <v>04</v>
      </c>
      <c r="F54" s="85" t="str">
        <f>MID(J54,6,3)</f>
        <v>541</v>
      </c>
      <c r="G54" s="86" t="s">
        <v>937</v>
      </c>
      <c r="H54" s="88" t="s">
        <v>4093</v>
      </c>
      <c r="I54" s="89" t="s">
        <v>4256</v>
      </c>
      <c r="J54" s="90" t="s">
        <v>1047</v>
      </c>
      <c r="K54" s="90" t="s">
        <v>1046</v>
      </c>
      <c r="L54" s="94" t="s">
        <v>3239</v>
      </c>
      <c r="M54" s="92">
        <v>125000</v>
      </c>
      <c r="N54" s="92">
        <v>125000</v>
      </c>
      <c r="O54" s="92"/>
      <c r="P54" s="92"/>
      <c r="Q54" s="92"/>
      <c r="R54" s="92"/>
      <c r="S54" s="90" t="s">
        <v>3225</v>
      </c>
      <c r="T54" s="95" t="s">
        <v>3194</v>
      </c>
      <c r="U54" s="95">
        <v>1</v>
      </c>
      <c r="V54" s="95" t="s">
        <v>3849</v>
      </c>
      <c r="W54" s="95" t="s">
        <v>3854</v>
      </c>
      <c r="X54" s="96" t="s">
        <v>4178</v>
      </c>
      <c r="Y54" s="93" t="s">
        <v>3850</v>
      </c>
      <c r="Z54" s="93" t="s">
        <v>3854</v>
      </c>
      <c r="AA54" s="93" t="s">
        <v>4251</v>
      </c>
      <c r="AB54" s="93" t="s">
        <v>3859</v>
      </c>
      <c r="AC54" s="93" t="s">
        <v>3859</v>
      </c>
      <c r="AD54" s="93" t="s">
        <v>3859</v>
      </c>
      <c r="AE54" s="93" t="s">
        <v>3431</v>
      </c>
      <c r="AF54" s="93" t="s">
        <v>3244</v>
      </c>
      <c r="AG54" s="93" t="s">
        <v>3231</v>
      </c>
      <c r="AH54" s="93" t="s">
        <v>3851</v>
      </c>
      <c r="AI54" s="93" t="s">
        <v>3852</v>
      </c>
      <c r="AJ54" s="93" t="s">
        <v>3853</v>
      </c>
      <c r="AK54" s="93">
        <v>46022</v>
      </c>
      <c r="AL54" s="93" t="s">
        <v>3854</v>
      </c>
    </row>
    <row r="55" spans="1:38" s="78" customFormat="1" ht="57.75" customHeight="1" x14ac:dyDescent="0.25">
      <c r="A55" s="87" t="s">
        <v>3231</v>
      </c>
      <c r="B55" s="91" t="s">
        <v>9</v>
      </c>
      <c r="C55" s="84" t="s">
        <v>4257</v>
      </c>
      <c r="D55" s="85" t="str">
        <f>CONCATENATE(E55, "-", F55, "-", G55, "-", H55, "-", I55, "-", A55)</f>
        <v>04-541-4-2025-0034-No</v>
      </c>
      <c r="E55" s="85" t="str">
        <f>MID(J55,1,2)</f>
        <v>04</v>
      </c>
      <c r="F55" s="85" t="str">
        <f>MID(J55,6,3)</f>
        <v>541</v>
      </c>
      <c r="G55" s="86" t="s">
        <v>937</v>
      </c>
      <c r="H55" s="88" t="s">
        <v>4093</v>
      </c>
      <c r="I55" s="89" t="s">
        <v>4258</v>
      </c>
      <c r="J55" s="90" t="s">
        <v>21</v>
      </c>
      <c r="K55" s="90" t="s">
        <v>1054</v>
      </c>
      <c r="L55" s="94" t="s">
        <v>3239</v>
      </c>
      <c r="M55" s="92">
        <v>8000</v>
      </c>
      <c r="N55" s="92">
        <v>8000</v>
      </c>
      <c r="O55" s="92"/>
      <c r="P55" s="92"/>
      <c r="Q55" s="92"/>
      <c r="R55" s="92"/>
      <c r="S55" s="90" t="s">
        <v>3339</v>
      </c>
      <c r="T55" s="95" t="s">
        <v>4259</v>
      </c>
      <c r="U55" s="95">
        <v>0</v>
      </c>
      <c r="V55" s="95" t="s">
        <v>4260</v>
      </c>
      <c r="W55" s="95" t="s">
        <v>4261</v>
      </c>
      <c r="X55" s="96" t="s">
        <v>4178</v>
      </c>
      <c r="Y55" s="93" t="s">
        <v>3850</v>
      </c>
      <c r="Z55" s="93" t="s">
        <v>4262</v>
      </c>
      <c r="AA55" s="93" t="s">
        <v>4263</v>
      </c>
      <c r="AB55" s="93" t="s">
        <v>4264</v>
      </c>
      <c r="AC55" s="93"/>
      <c r="AD55" s="93" t="s">
        <v>185</v>
      </c>
      <c r="AE55" s="93" t="s">
        <v>3431</v>
      </c>
      <c r="AF55" s="93" t="s">
        <v>3230</v>
      </c>
      <c r="AG55" s="93" t="s">
        <v>3231</v>
      </c>
      <c r="AH55" s="93" t="s">
        <v>4265</v>
      </c>
      <c r="AI55" s="93" t="s">
        <v>3361</v>
      </c>
      <c r="AJ55" s="93">
        <v>2025</v>
      </c>
      <c r="AK55" s="93">
        <v>45976</v>
      </c>
      <c r="AL55" s="93" t="s">
        <v>4266</v>
      </c>
    </row>
    <row r="56" spans="1:38" s="78" customFormat="1" ht="57.75" customHeight="1" x14ac:dyDescent="0.25">
      <c r="A56" s="87" t="s">
        <v>3231</v>
      </c>
      <c r="B56" s="91" t="s">
        <v>9</v>
      </c>
      <c r="C56" s="84" t="s">
        <v>4267</v>
      </c>
      <c r="D56" s="85" t="str">
        <f>CONCATENATE(E56, "-", F56, "-", G56, "-", H56, "-", I56, "-", A56)</f>
        <v>04-541-4-2025-0035-No</v>
      </c>
      <c r="E56" s="85" t="str">
        <f>MID(J56,1,2)</f>
        <v>04</v>
      </c>
      <c r="F56" s="85" t="str">
        <f>MID(J56,6,3)</f>
        <v>541</v>
      </c>
      <c r="G56" s="86" t="s">
        <v>937</v>
      </c>
      <c r="H56" s="88" t="s">
        <v>4093</v>
      </c>
      <c r="I56" s="89" t="s">
        <v>4268</v>
      </c>
      <c r="J56" s="90" t="s">
        <v>3924</v>
      </c>
      <c r="K56" s="90" t="s">
        <v>1184</v>
      </c>
      <c r="L56" s="94" t="s">
        <v>3239</v>
      </c>
      <c r="M56" s="92">
        <v>31300</v>
      </c>
      <c r="N56" s="92">
        <v>31300</v>
      </c>
      <c r="O56" s="92"/>
      <c r="P56" s="92"/>
      <c r="Q56" s="92"/>
      <c r="R56" s="92"/>
      <c r="S56" s="90" t="s">
        <v>3339</v>
      </c>
      <c r="T56" s="95" t="s">
        <v>3200</v>
      </c>
      <c r="U56" s="95">
        <v>0</v>
      </c>
      <c r="V56" s="95" t="s">
        <v>3925</v>
      </c>
      <c r="W56" s="95" t="s">
        <v>3926</v>
      </c>
      <c r="X56" s="96" t="s">
        <v>4178</v>
      </c>
      <c r="Y56" s="93" t="s">
        <v>3850</v>
      </c>
      <c r="Z56" s="93" t="s">
        <v>1183</v>
      </c>
      <c r="AA56" s="93" t="s">
        <v>989</v>
      </c>
      <c r="AB56" s="93">
        <v>0</v>
      </c>
      <c r="AC56" s="93">
        <v>0</v>
      </c>
      <c r="AD56" s="93">
        <v>0</v>
      </c>
      <c r="AE56" s="93" t="s">
        <v>3431</v>
      </c>
      <c r="AF56" s="93" t="s">
        <v>3244</v>
      </c>
      <c r="AG56" s="93" t="s">
        <v>3231</v>
      </c>
      <c r="AH56" s="93" t="s">
        <v>3194</v>
      </c>
      <c r="AI56" s="93" t="s">
        <v>3895</v>
      </c>
      <c r="AJ56" s="93" t="s">
        <v>3902</v>
      </c>
      <c r="AK56" s="93">
        <v>46081</v>
      </c>
      <c r="AL56" s="93" t="s">
        <v>3880</v>
      </c>
    </row>
    <row r="57" spans="1:38" s="78" customFormat="1" ht="57.75" customHeight="1" x14ac:dyDescent="0.25">
      <c r="A57" s="87" t="s">
        <v>3231</v>
      </c>
      <c r="B57" s="91" t="s">
        <v>9</v>
      </c>
      <c r="C57" s="84" t="s">
        <v>4269</v>
      </c>
      <c r="D57" s="85" t="str">
        <f>CONCATENATE(E57, "-", F57, "-", G57, "-", H57, "-", I57, "-", A57)</f>
        <v>04-541-4-2025-0036-No</v>
      </c>
      <c r="E57" s="85" t="str">
        <f>MID(J57,1,2)</f>
        <v>04</v>
      </c>
      <c r="F57" s="85" t="str">
        <f>MID(J57,6,3)</f>
        <v>541</v>
      </c>
      <c r="G57" s="86" t="s">
        <v>937</v>
      </c>
      <c r="H57" s="88" t="s">
        <v>4093</v>
      </c>
      <c r="I57" s="89" t="s">
        <v>4270</v>
      </c>
      <c r="J57" s="90" t="s">
        <v>4271</v>
      </c>
      <c r="K57" s="90" t="s">
        <v>3094</v>
      </c>
      <c r="L57" s="94" t="s">
        <v>3239</v>
      </c>
      <c r="M57" s="92">
        <v>23000</v>
      </c>
      <c r="N57" s="92">
        <v>23000</v>
      </c>
      <c r="O57" s="92"/>
      <c r="P57" s="92"/>
      <c r="Q57" s="92"/>
      <c r="R57" s="92"/>
      <c r="S57" s="90" t="s">
        <v>3339</v>
      </c>
      <c r="T57" s="95" t="s">
        <v>3200</v>
      </c>
      <c r="U57" s="95">
        <v>8.65</v>
      </c>
      <c r="V57" s="95" t="s">
        <v>3925</v>
      </c>
      <c r="W57" s="95" t="s">
        <v>3927</v>
      </c>
      <c r="X57" s="96" t="s">
        <v>4178</v>
      </c>
      <c r="Y57" s="93" t="s">
        <v>3850</v>
      </c>
      <c r="Z57" s="93" t="s">
        <v>3928</v>
      </c>
      <c r="AA57" s="93" t="s">
        <v>989</v>
      </c>
      <c r="AB57" s="93">
        <v>1</v>
      </c>
      <c r="AC57" s="93">
        <v>0</v>
      </c>
      <c r="AD57" s="93">
        <v>0</v>
      </c>
      <c r="AE57" s="93" t="s">
        <v>3431</v>
      </c>
      <c r="AF57" s="93" t="s">
        <v>3244</v>
      </c>
      <c r="AG57" s="93" t="s">
        <v>3231</v>
      </c>
      <c r="AH57" s="93" t="s">
        <v>3922</v>
      </c>
      <c r="AI57" s="93" t="s">
        <v>3895</v>
      </c>
      <c r="AJ57" s="93" t="s">
        <v>3902</v>
      </c>
      <c r="AK57" s="93">
        <v>46081</v>
      </c>
      <c r="AL57" s="93" t="s">
        <v>3880</v>
      </c>
    </row>
    <row r="58" spans="1:38" s="78" customFormat="1" ht="57.75" customHeight="1" x14ac:dyDescent="0.25">
      <c r="A58" s="87" t="s">
        <v>3231</v>
      </c>
      <c r="B58" s="91" t="s">
        <v>9</v>
      </c>
      <c r="C58" s="84" t="s">
        <v>4272</v>
      </c>
      <c r="D58" s="85" t="str">
        <f>CONCATENATE(E58, "-", F58, "-", G58, "-", H58, "-", I58, "-", A58)</f>
        <v>04-542-4-2025-0037-No</v>
      </c>
      <c r="E58" s="85" t="str">
        <f>MID(J58,1,2)</f>
        <v>04</v>
      </c>
      <c r="F58" s="85" t="str">
        <f>MID(J58,6,3)</f>
        <v>542</v>
      </c>
      <c r="G58" s="86" t="s">
        <v>937</v>
      </c>
      <c r="H58" s="88" t="s">
        <v>4093</v>
      </c>
      <c r="I58" s="89" t="s">
        <v>4273</v>
      </c>
      <c r="J58" s="90" t="s">
        <v>4274</v>
      </c>
      <c r="K58" s="90" t="s">
        <v>1101</v>
      </c>
      <c r="L58" s="94" t="s">
        <v>3239</v>
      </c>
      <c r="M58" s="92">
        <v>20000</v>
      </c>
      <c r="N58" s="92">
        <v>20000</v>
      </c>
      <c r="O58" s="92"/>
      <c r="P58" s="92"/>
      <c r="Q58" s="92"/>
      <c r="R58" s="92"/>
      <c r="S58" s="90" t="s">
        <v>3225</v>
      </c>
      <c r="T58" s="95" t="s">
        <v>3194</v>
      </c>
      <c r="U58" s="95">
        <v>1</v>
      </c>
      <c r="V58" s="95" t="s">
        <v>3849</v>
      </c>
      <c r="W58" s="95" t="s">
        <v>3854</v>
      </c>
      <c r="X58" s="96" t="s">
        <v>4178</v>
      </c>
      <c r="Y58" s="93" t="s">
        <v>3850</v>
      </c>
      <c r="Z58" s="93" t="s">
        <v>3854</v>
      </c>
      <c r="AA58" s="93" t="s">
        <v>989</v>
      </c>
      <c r="AB58" s="93" t="s">
        <v>3865</v>
      </c>
      <c r="AC58" s="93" t="s">
        <v>3865</v>
      </c>
      <c r="AD58" s="93" t="s">
        <v>3866</v>
      </c>
      <c r="AE58" s="93" t="s">
        <v>3431</v>
      </c>
      <c r="AF58" s="93" t="s">
        <v>3244</v>
      </c>
      <c r="AG58" s="93" t="s">
        <v>3231</v>
      </c>
      <c r="AH58" s="93" t="s">
        <v>3851</v>
      </c>
      <c r="AI58" s="93" t="s">
        <v>3852</v>
      </c>
      <c r="AJ58" s="93" t="s">
        <v>3853</v>
      </c>
      <c r="AK58" s="93">
        <v>46022</v>
      </c>
      <c r="AL58" s="93" t="s">
        <v>3854</v>
      </c>
    </row>
    <row r="59" spans="1:38" s="78" customFormat="1" ht="57.75" customHeight="1" x14ac:dyDescent="0.25">
      <c r="A59" s="87" t="s">
        <v>3231</v>
      </c>
      <c r="B59" s="91" t="s">
        <v>9</v>
      </c>
      <c r="C59" s="84" t="s">
        <v>4275</v>
      </c>
      <c r="D59" s="85" t="str">
        <f>CONCATENATE(E59, "-", F59, "-", G59, "-", H59, "-", I59, "-", A59)</f>
        <v>04-542-4-2025-0038-No</v>
      </c>
      <c r="E59" s="85" t="str">
        <f>MID(J59,1,2)</f>
        <v>04</v>
      </c>
      <c r="F59" s="85" t="str">
        <f>MID(J59,6,3)</f>
        <v>542</v>
      </c>
      <c r="G59" s="86" t="s">
        <v>937</v>
      </c>
      <c r="H59" s="88" t="s">
        <v>4093</v>
      </c>
      <c r="I59" s="89" t="s">
        <v>4276</v>
      </c>
      <c r="J59" s="90" t="s">
        <v>4277</v>
      </c>
      <c r="K59" s="90" t="s">
        <v>1110</v>
      </c>
      <c r="L59" s="94" t="s">
        <v>3239</v>
      </c>
      <c r="M59" s="92">
        <v>70000</v>
      </c>
      <c r="N59" s="92">
        <v>70000</v>
      </c>
      <c r="O59" s="92"/>
      <c r="P59" s="92"/>
      <c r="Q59" s="92"/>
      <c r="R59" s="92"/>
      <c r="S59" s="90" t="s">
        <v>3225</v>
      </c>
      <c r="T59" s="95" t="s">
        <v>3194</v>
      </c>
      <c r="U59" s="95">
        <v>1</v>
      </c>
      <c r="V59" s="95" t="s">
        <v>3849</v>
      </c>
      <c r="W59" s="95" t="s">
        <v>3867</v>
      </c>
      <c r="X59" s="96" t="s">
        <v>4178</v>
      </c>
      <c r="Y59" s="93" t="s">
        <v>3850</v>
      </c>
      <c r="Z59" s="93" t="s">
        <v>3867</v>
      </c>
      <c r="AA59" s="93" t="s">
        <v>989</v>
      </c>
      <c r="AB59" s="93" t="s">
        <v>3868</v>
      </c>
      <c r="AC59" s="93" t="s">
        <v>3869</v>
      </c>
      <c r="AD59" s="93" t="s">
        <v>3869</v>
      </c>
      <c r="AE59" s="93" t="s">
        <v>3431</v>
      </c>
      <c r="AF59" s="93" t="s">
        <v>3244</v>
      </c>
      <c r="AG59" s="93" t="s">
        <v>3231</v>
      </c>
      <c r="AH59" s="93" t="s">
        <v>3851</v>
      </c>
      <c r="AI59" s="93" t="s">
        <v>3852</v>
      </c>
      <c r="AJ59" s="93" t="s">
        <v>3853</v>
      </c>
      <c r="AK59" s="93">
        <v>46022</v>
      </c>
      <c r="AL59" s="93" t="s">
        <v>3867</v>
      </c>
    </row>
    <row r="60" spans="1:38" s="78" customFormat="1" ht="57.75" customHeight="1" x14ac:dyDescent="0.25">
      <c r="A60" s="87" t="s">
        <v>3231</v>
      </c>
      <c r="B60" s="91" t="s">
        <v>13</v>
      </c>
      <c r="C60" s="84" t="s">
        <v>4278</v>
      </c>
      <c r="D60" s="85" t="str">
        <f>CONCATENATE(E60, "-", F60, "-", G60, "-", H60, "-", I60, "-", A60)</f>
        <v>05-122-4-2025-0039-No</v>
      </c>
      <c r="E60" s="85" t="str">
        <f>MID(J60,1,2)</f>
        <v>05</v>
      </c>
      <c r="F60" s="85" t="str">
        <f>MID(J60,6,3)</f>
        <v>122</v>
      </c>
      <c r="G60" s="86" t="s">
        <v>937</v>
      </c>
      <c r="H60" s="88" t="s">
        <v>4093</v>
      </c>
      <c r="I60" s="89" t="s">
        <v>4279</v>
      </c>
      <c r="J60" s="90" t="s">
        <v>4280</v>
      </c>
      <c r="K60" s="90" t="s">
        <v>3089</v>
      </c>
      <c r="L60" s="94" t="s">
        <v>3239</v>
      </c>
      <c r="M60" s="92">
        <v>50000</v>
      </c>
      <c r="N60" s="92">
        <v>50000</v>
      </c>
      <c r="O60" s="92"/>
      <c r="P60" s="92"/>
      <c r="Q60" s="92"/>
      <c r="R60" s="92"/>
      <c r="S60" s="90" t="s">
        <v>3225</v>
      </c>
      <c r="T60" s="95" t="s">
        <v>3194</v>
      </c>
      <c r="U60" s="95">
        <v>1</v>
      </c>
      <c r="V60" s="95" t="s">
        <v>3090</v>
      </c>
      <c r="W60" s="95" t="s">
        <v>3356</v>
      </c>
      <c r="X60" s="96" t="s">
        <v>3357</v>
      </c>
      <c r="Y60" s="93" t="s">
        <v>3358</v>
      </c>
      <c r="Z60" s="93" t="s">
        <v>3092</v>
      </c>
      <c r="AA60" s="93" t="s">
        <v>3359</v>
      </c>
      <c r="AB60" s="93">
        <v>10</v>
      </c>
      <c r="AC60" s="93">
        <v>10</v>
      </c>
      <c r="AD60" s="93">
        <v>5</v>
      </c>
      <c r="AE60" s="93" t="s">
        <v>3431</v>
      </c>
      <c r="AF60" s="93" t="s">
        <v>3230</v>
      </c>
      <c r="AG60" s="93" t="s">
        <v>3231</v>
      </c>
      <c r="AH60" s="93" t="s">
        <v>3360</v>
      </c>
      <c r="AI60" s="93" t="s">
        <v>3361</v>
      </c>
      <c r="AJ60" s="93" t="s">
        <v>3362</v>
      </c>
      <c r="AK60" s="93" t="s">
        <v>3363</v>
      </c>
      <c r="AL60" s="93" t="s">
        <v>3364</v>
      </c>
    </row>
    <row r="61" spans="1:38" s="78" customFormat="1" ht="57.75" customHeight="1" x14ac:dyDescent="0.25">
      <c r="A61" s="87" t="s">
        <v>3231</v>
      </c>
      <c r="B61" s="91" t="s">
        <v>13</v>
      </c>
      <c r="C61" s="84" t="s">
        <v>4281</v>
      </c>
      <c r="D61" s="85" t="str">
        <f>CONCATENATE(E61, "-", F61, "-", G61, "-", H61, "-", I61, "-", A61)</f>
        <v>05-322-4-2025-0040-No</v>
      </c>
      <c r="E61" s="85" t="str">
        <f>MID(J61,1,2)</f>
        <v>05</v>
      </c>
      <c r="F61" s="85" t="str">
        <f>MID(J61,6,3)</f>
        <v>322</v>
      </c>
      <c r="G61" s="86" t="s">
        <v>937</v>
      </c>
      <c r="H61" s="88" t="s">
        <v>4093</v>
      </c>
      <c r="I61" s="89" t="s">
        <v>4282</v>
      </c>
      <c r="J61" s="90" t="s">
        <v>1296</v>
      </c>
      <c r="K61" s="90" t="s">
        <v>1297</v>
      </c>
      <c r="L61" s="94" t="s">
        <v>3239</v>
      </c>
      <c r="M61" s="92">
        <v>12000</v>
      </c>
      <c r="N61" s="92">
        <v>12000</v>
      </c>
      <c r="O61" s="92"/>
      <c r="P61" s="92"/>
      <c r="Q61" s="92"/>
      <c r="R61" s="92"/>
      <c r="S61" s="90" t="s">
        <v>3339</v>
      </c>
      <c r="T61" s="95" t="s">
        <v>3378</v>
      </c>
      <c r="U61" s="95">
        <v>0</v>
      </c>
      <c r="V61" s="95" t="s">
        <v>4283</v>
      </c>
      <c r="W61" s="95" t="s">
        <v>4284</v>
      </c>
      <c r="X61" s="96" t="s">
        <v>3353</v>
      </c>
      <c r="Y61" s="93" t="s">
        <v>3484</v>
      </c>
      <c r="Z61" s="93" t="s">
        <v>4285</v>
      </c>
      <c r="AA61" s="93" t="s">
        <v>3462</v>
      </c>
      <c r="AB61" s="93" t="s">
        <v>4286</v>
      </c>
      <c r="AC61" s="93" t="s">
        <v>4287</v>
      </c>
      <c r="AD61" s="93" t="s">
        <v>4287</v>
      </c>
      <c r="AE61" s="93" t="s">
        <v>3284</v>
      </c>
      <c r="AF61" s="93" t="s">
        <v>3244</v>
      </c>
      <c r="AG61" s="93" t="s">
        <v>3231</v>
      </c>
      <c r="AH61" s="93" t="s">
        <v>4288</v>
      </c>
      <c r="AI61" s="93" t="s">
        <v>4289</v>
      </c>
      <c r="AJ61" s="93" t="s">
        <v>4290</v>
      </c>
      <c r="AK61" s="93" t="s">
        <v>4289</v>
      </c>
      <c r="AL61" s="93" t="s">
        <v>4291</v>
      </c>
    </row>
    <row r="62" spans="1:38" s="78" customFormat="1" ht="57.75" customHeight="1" x14ac:dyDescent="0.25">
      <c r="A62" s="87" t="s">
        <v>3231</v>
      </c>
      <c r="B62" s="91" t="s">
        <v>13</v>
      </c>
      <c r="C62" s="84" t="s">
        <v>4292</v>
      </c>
      <c r="D62" s="85" t="str">
        <f>CONCATENATE(E62, "-", F62, "-", G62, "-", H62, "-", I62, "-", A62)</f>
        <v>05-322-4-2025-0041-No</v>
      </c>
      <c r="E62" s="85" t="str">
        <f>MID(J62,1,2)</f>
        <v>05</v>
      </c>
      <c r="F62" s="85" t="str">
        <f>MID(J62,6,3)</f>
        <v>322</v>
      </c>
      <c r="G62" s="86" t="s">
        <v>937</v>
      </c>
      <c r="H62" s="88" t="s">
        <v>4093</v>
      </c>
      <c r="I62" s="89" t="s">
        <v>4293</v>
      </c>
      <c r="J62" s="90" t="s">
        <v>1304</v>
      </c>
      <c r="K62" s="90" t="s">
        <v>1305</v>
      </c>
      <c r="L62" s="94" t="s">
        <v>3239</v>
      </c>
      <c r="M62" s="92">
        <v>2000</v>
      </c>
      <c r="N62" s="92">
        <v>2000</v>
      </c>
      <c r="O62" s="92"/>
      <c r="P62" s="92"/>
      <c r="Q62" s="92"/>
      <c r="R62" s="92"/>
      <c r="S62" s="90" t="s">
        <v>3339</v>
      </c>
      <c r="T62" s="95" t="s">
        <v>3378</v>
      </c>
      <c r="U62" s="95">
        <v>0</v>
      </c>
      <c r="V62" s="95" t="s">
        <v>4283</v>
      </c>
      <c r="W62" s="95" t="s">
        <v>4294</v>
      </c>
      <c r="X62" s="96" t="s">
        <v>3353</v>
      </c>
      <c r="Y62" s="93" t="s">
        <v>3484</v>
      </c>
      <c r="Z62" s="93" t="s">
        <v>4295</v>
      </c>
      <c r="AA62" s="93" t="s">
        <v>3462</v>
      </c>
      <c r="AB62" s="93" t="s">
        <v>4296</v>
      </c>
      <c r="AC62" s="93" t="s">
        <v>4287</v>
      </c>
      <c r="AD62" s="93" t="s">
        <v>4287</v>
      </c>
      <c r="AE62" s="93" t="s">
        <v>3284</v>
      </c>
      <c r="AF62" s="93" t="s">
        <v>3244</v>
      </c>
      <c r="AG62" s="93" t="s">
        <v>3231</v>
      </c>
      <c r="AH62" s="93" t="s">
        <v>4288</v>
      </c>
      <c r="AI62" s="93" t="s">
        <v>4289</v>
      </c>
      <c r="AJ62" s="93" t="s">
        <v>4290</v>
      </c>
      <c r="AK62" s="93" t="s">
        <v>4289</v>
      </c>
      <c r="AL62" s="93" t="s">
        <v>4297</v>
      </c>
    </row>
    <row r="63" spans="1:38" s="78" customFormat="1" ht="57.75" customHeight="1" x14ac:dyDescent="0.25">
      <c r="A63" s="87" t="s">
        <v>3231</v>
      </c>
      <c r="B63" s="91" t="s">
        <v>13</v>
      </c>
      <c r="C63" s="84" t="s">
        <v>4298</v>
      </c>
      <c r="D63" s="85" t="str">
        <f>CONCATENATE(E63, "-", F63, "-", G63, "-", H63, "-", I63, "-", A63)</f>
        <v>05-322-4-2025-0042-No</v>
      </c>
      <c r="E63" s="85" t="str">
        <f>MID(J63,1,2)</f>
        <v>05</v>
      </c>
      <c r="F63" s="85" t="str">
        <f>MID(J63,6,3)</f>
        <v>322</v>
      </c>
      <c r="G63" s="86" t="s">
        <v>937</v>
      </c>
      <c r="H63" s="88" t="s">
        <v>4093</v>
      </c>
      <c r="I63" s="89" t="s">
        <v>4299</v>
      </c>
      <c r="J63" s="90" t="s">
        <v>1309</v>
      </c>
      <c r="K63" s="90" t="s">
        <v>1310</v>
      </c>
      <c r="L63" s="94" t="s">
        <v>3239</v>
      </c>
      <c r="M63" s="92">
        <v>13000</v>
      </c>
      <c r="N63" s="92">
        <v>13000</v>
      </c>
      <c r="O63" s="92"/>
      <c r="P63" s="92"/>
      <c r="Q63" s="92"/>
      <c r="R63" s="92"/>
      <c r="S63" s="90" t="s">
        <v>3339</v>
      </c>
      <c r="T63" s="95" t="s">
        <v>3378</v>
      </c>
      <c r="U63" s="95">
        <v>0</v>
      </c>
      <c r="V63" s="95" t="s">
        <v>1220</v>
      </c>
      <c r="W63" s="95" t="s">
        <v>4300</v>
      </c>
      <c r="X63" s="96" t="s">
        <v>3353</v>
      </c>
      <c r="Y63" s="93" t="s">
        <v>3484</v>
      </c>
      <c r="Z63" s="93" t="s">
        <v>4301</v>
      </c>
      <c r="AA63" s="93" t="s">
        <v>3462</v>
      </c>
      <c r="AB63" s="93" t="s">
        <v>4302</v>
      </c>
      <c r="AC63" s="93" t="s">
        <v>4287</v>
      </c>
      <c r="AD63" s="93" t="s">
        <v>4287</v>
      </c>
      <c r="AE63" s="93" t="s">
        <v>3284</v>
      </c>
      <c r="AF63" s="93" t="s">
        <v>3244</v>
      </c>
      <c r="AG63" s="93" t="s">
        <v>3231</v>
      </c>
      <c r="AH63" s="93" t="s">
        <v>4288</v>
      </c>
      <c r="AI63" s="93" t="s">
        <v>4289</v>
      </c>
      <c r="AJ63" s="93" t="s">
        <v>4290</v>
      </c>
      <c r="AK63" s="93" t="s">
        <v>4289</v>
      </c>
      <c r="AL63" s="93" t="s">
        <v>4297</v>
      </c>
    </row>
    <row r="64" spans="1:38" s="78" customFormat="1" ht="57.75" customHeight="1" x14ac:dyDescent="0.25">
      <c r="A64" s="180" t="s">
        <v>3245</v>
      </c>
      <c r="B64" s="91" t="s">
        <v>13</v>
      </c>
      <c r="C64" s="84" t="s">
        <v>4303</v>
      </c>
      <c r="D64" s="85" t="str">
        <f>CONCATENATE(E64, "-", F64, "-", G64, "-", H64, "-", I64, "-", A64)</f>
        <v>05-322-4-2025-0043-Sí</v>
      </c>
      <c r="E64" s="85" t="str">
        <f>MID(J64,1,2)</f>
        <v>05</v>
      </c>
      <c r="F64" s="85" t="str">
        <f>MID(J64,6,3)</f>
        <v>322</v>
      </c>
      <c r="G64" s="86" t="s">
        <v>937</v>
      </c>
      <c r="H64" s="88" t="s">
        <v>4093</v>
      </c>
      <c r="I64" s="89" t="s">
        <v>4304</v>
      </c>
      <c r="J64" s="90" t="s">
        <v>4305</v>
      </c>
      <c r="K64" s="90" t="s">
        <v>4306</v>
      </c>
      <c r="L64" s="94" t="s">
        <v>3239</v>
      </c>
      <c r="M64" s="92">
        <v>3000</v>
      </c>
      <c r="N64" s="92">
        <v>3000</v>
      </c>
      <c r="O64" s="92"/>
      <c r="P64" s="92"/>
      <c r="Q64" s="92"/>
      <c r="R64" s="92"/>
      <c r="S64" s="90" t="s">
        <v>3225</v>
      </c>
      <c r="T64" s="95" t="s">
        <v>3194</v>
      </c>
      <c r="U64" s="95">
        <v>1</v>
      </c>
      <c r="V64" s="95" t="s">
        <v>3365</v>
      </c>
      <c r="W64" s="95" t="s">
        <v>3366</v>
      </c>
      <c r="X64" s="96" t="s">
        <v>4178</v>
      </c>
      <c r="Y64" s="93" t="s">
        <v>3367</v>
      </c>
      <c r="Z64" s="93" t="s">
        <v>3368</v>
      </c>
      <c r="AA64" s="93" t="s">
        <v>3369</v>
      </c>
      <c r="AB64" s="93" t="s">
        <v>3370</v>
      </c>
      <c r="AC64" s="93" t="s">
        <v>3370</v>
      </c>
      <c r="AD64" s="93" t="s">
        <v>3371</v>
      </c>
      <c r="AE64" s="93" t="s">
        <v>3431</v>
      </c>
      <c r="AF64" s="93" t="s">
        <v>3244</v>
      </c>
      <c r="AG64" s="93" t="s">
        <v>3245</v>
      </c>
      <c r="AH64" s="93" t="s">
        <v>3372</v>
      </c>
      <c r="AI64" s="93" t="s">
        <v>3373</v>
      </c>
      <c r="AJ64" s="93" t="s">
        <v>3374</v>
      </c>
      <c r="AK64" s="190" t="s">
        <v>3375</v>
      </c>
      <c r="AL64" s="93" t="s">
        <v>3376</v>
      </c>
    </row>
    <row r="65" spans="1:38" s="78" customFormat="1" ht="57.75" customHeight="1" x14ac:dyDescent="0.25">
      <c r="A65" s="87" t="s">
        <v>3231</v>
      </c>
      <c r="B65" s="91" t="s">
        <v>13</v>
      </c>
      <c r="C65" s="84" t="s">
        <v>4307</v>
      </c>
      <c r="D65" s="85" t="str">
        <f>CONCATENATE(E65, "-", F65, "-", G65, "-", H65, "-", I65, "-", A65)</f>
        <v>05-326-4-2025-0044-No</v>
      </c>
      <c r="E65" s="85" t="str">
        <f>MID(J65,1,2)</f>
        <v>05</v>
      </c>
      <c r="F65" s="85" t="str">
        <f>MID(J65,6,3)</f>
        <v>326</v>
      </c>
      <c r="G65" s="86" t="s">
        <v>937</v>
      </c>
      <c r="H65" s="88" t="s">
        <v>4093</v>
      </c>
      <c r="I65" s="89" t="s">
        <v>4308</v>
      </c>
      <c r="J65" s="90" t="s">
        <v>4309</v>
      </c>
      <c r="K65" s="90" t="s">
        <v>3377</v>
      </c>
      <c r="L65" s="94" t="s">
        <v>3239</v>
      </c>
      <c r="M65" s="92">
        <v>3000</v>
      </c>
      <c r="N65" s="92">
        <v>3000</v>
      </c>
      <c r="O65" s="92"/>
      <c r="P65" s="92"/>
      <c r="Q65" s="92"/>
      <c r="R65" s="92"/>
      <c r="S65" s="90" t="s">
        <v>3339</v>
      </c>
      <c r="T65" s="95" t="s">
        <v>3378</v>
      </c>
      <c r="U65" s="95">
        <v>0</v>
      </c>
      <c r="V65" s="95" t="s">
        <v>3379</v>
      </c>
      <c r="W65" s="95" t="s">
        <v>3380</v>
      </c>
      <c r="X65" s="96" t="s">
        <v>3381</v>
      </c>
      <c r="Y65" s="93" t="s">
        <v>3382</v>
      </c>
      <c r="Z65" s="93" t="s">
        <v>3383</v>
      </c>
      <c r="AA65" s="93" t="s">
        <v>3384</v>
      </c>
      <c r="AB65" s="93">
        <v>3</v>
      </c>
      <c r="AC65" s="93">
        <v>2</v>
      </c>
      <c r="AD65" s="93" t="s">
        <v>3371</v>
      </c>
      <c r="AE65" s="93" t="s">
        <v>3431</v>
      </c>
      <c r="AF65" s="93" t="s">
        <v>3244</v>
      </c>
      <c r="AG65" s="93" t="s">
        <v>3231</v>
      </c>
      <c r="AH65" s="93" t="s">
        <v>3385</v>
      </c>
      <c r="AI65" s="93" t="s">
        <v>3373</v>
      </c>
      <c r="AJ65" s="93" t="s">
        <v>3374</v>
      </c>
      <c r="AK65" s="190" t="s">
        <v>3375</v>
      </c>
      <c r="AL65" s="93" t="s">
        <v>3386</v>
      </c>
    </row>
    <row r="66" spans="1:38" s="78" customFormat="1" ht="57.75" customHeight="1" x14ac:dyDescent="0.25">
      <c r="A66" s="180" t="s">
        <v>3245</v>
      </c>
      <c r="B66" s="91" t="s">
        <v>7</v>
      </c>
      <c r="C66" s="84" t="s">
        <v>4310</v>
      </c>
      <c r="D66" s="85" t="str">
        <f>CONCATENATE(E66, "-", F66, "-", G66, "-", H66, "-", I66, "-", A66)</f>
        <v>08-324-4-2025-0045-Sí</v>
      </c>
      <c r="E66" s="85" t="str">
        <f>MID(J66,1,2)</f>
        <v>08</v>
      </c>
      <c r="F66" s="85" t="str">
        <f>MID(J66,6,3)</f>
        <v>324</v>
      </c>
      <c r="G66" s="86" t="s">
        <v>937</v>
      </c>
      <c r="H66" s="88" t="s">
        <v>4093</v>
      </c>
      <c r="I66" s="89" t="s">
        <v>4311</v>
      </c>
      <c r="J66" s="90" t="s">
        <v>4312</v>
      </c>
      <c r="K66" s="90" t="s">
        <v>1537</v>
      </c>
      <c r="L66" s="94" t="s">
        <v>3239</v>
      </c>
      <c r="M66" s="92">
        <v>50000</v>
      </c>
      <c r="N66" s="92">
        <v>50000</v>
      </c>
      <c r="O66" s="92"/>
      <c r="P66" s="92"/>
      <c r="Q66" s="92"/>
      <c r="R66" s="92"/>
      <c r="S66" s="90" t="s">
        <v>3225</v>
      </c>
      <c r="T66" s="95" t="s">
        <v>3194</v>
      </c>
      <c r="U66" s="95">
        <v>1</v>
      </c>
      <c r="V66" s="95" t="s">
        <v>3387</v>
      </c>
      <c r="W66" s="95" t="s">
        <v>3388</v>
      </c>
      <c r="X66" s="96" t="s">
        <v>3381</v>
      </c>
      <c r="Y66" s="93" t="s">
        <v>3409</v>
      </c>
      <c r="Z66" s="93" t="s">
        <v>3389</v>
      </c>
      <c r="AA66" s="93" t="s">
        <v>769</v>
      </c>
      <c r="AB66" s="93">
        <v>233</v>
      </c>
      <c r="AC66" s="93">
        <v>225</v>
      </c>
      <c r="AD66" s="93">
        <v>233</v>
      </c>
      <c r="AE66" s="93" t="s">
        <v>3431</v>
      </c>
      <c r="AF66" s="93" t="s">
        <v>3244</v>
      </c>
      <c r="AG66" s="93" t="s">
        <v>3245</v>
      </c>
      <c r="AH66" s="93" t="s">
        <v>3390</v>
      </c>
      <c r="AI66" s="93">
        <v>45672</v>
      </c>
      <c r="AJ66" s="93" t="s">
        <v>3391</v>
      </c>
      <c r="AK66" s="190">
        <v>45838</v>
      </c>
      <c r="AL66" s="93" t="s">
        <v>3392</v>
      </c>
    </row>
    <row r="67" spans="1:38" s="78" customFormat="1" ht="57.75" customHeight="1" x14ac:dyDescent="0.25">
      <c r="A67" s="180" t="s">
        <v>3245</v>
      </c>
      <c r="B67" s="91" t="s">
        <v>7</v>
      </c>
      <c r="C67" s="84" t="s">
        <v>4313</v>
      </c>
      <c r="D67" s="85" t="str">
        <f>CONCATENATE(E67, "-", F67, "-", G67, "-", H67, "-", I67, "-", A67)</f>
        <v>08-324-4-2025-0046-Sí</v>
      </c>
      <c r="E67" s="85" t="str">
        <f>MID(J67,1,2)</f>
        <v>08</v>
      </c>
      <c r="F67" s="85" t="str">
        <f>MID(J67,6,3)</f>
        <v>324</v>
      </c>
      <c r="G67" s="86" t="s">
        <v>937</v>
      </c>
      <c r="H67" s="88" t="s">
        <v>4093</v>
      </c>
      <c r="I67" s="89" t="s">
        <v>4314</v>
      </c>
      <c r="J67" s="90" t="s">
        <v>4315</v>
      </c>
      <c r="K67" s="90" t="s">
        <v>4316</v>
      </c>
      <c r="L67" s="94" t="s">
        <v>3239</v>
      </c>
      <c r="M67" s="92">
        <v>375000</v>
      </c>
      <c r="N67" s="92">
        <v>375000</v>
      </c>
      <c r="O67" s="92"/>
      <c r="P67" s="92"/>
      <c r="Q67" s="92"/>
      <c r="R67" s="92"/>
      <c r="S67" s="90" t="s">
        <v>3225</v>
      </c>
      <c r="T67" s="95" t="s">
        <v>3394</v>
      </c>
      <c r="U67" s="95">
        <v>1</v>
      </c>
      <c r="V67" s="95" t="s">
        <v>3387</v>
      </c>
      <c r="W67" s="95" t="s">
        <v>4317</v>
      </c>
      <c r="X67" s="96" t="s">
        <v>3381</v>
      </c>
      <c r="Y67" s="93" t="s">
        <v>3409</v>
      </c>
      <c r="Z67" s="93" t="s">
        <v>4318</v>
      </c>
      <c r="AA67" s="93" t="s">
        <v>769</v>
      </c>
      <c r="AB67" s="93" t="s">
        <v>4319</v>
      </c>
      <c r="AC67" s="93" t="s">
        <v>4320</v>
      </c>
      <c r="AD67" s="93" t="s">
        <v>4319</v>
      </c>
      <c r="AE67" s="93" t="s">
        <v>3251</v>
      </c>
      <c r="AF67" s="93" t="s">
        <v>3244</v>
      </c>
      <c r="AG67" s="93" t="s">
        <v>3245</v>
      </c>
      <c r="AH67" s="93" t="s">
        <v>4321</v>
      </c>
      <c r="AI67" s="93">
        <v>45672</v>
      </c>
      <c r="AJ67" s="93" t="s">
        <v>3393</v>
      </c>
      <c r="AK67" s="190">
        <v>45853</v>
      </c>
      <c r="AL67" s="93" t="s">
        <v>4322</v>
      </c>
    </row>
    <row r="68" spans="1:38" s="78" customFormat="1" ht="57.75" customHeight="1" x14ac:dyDescent="0.25">
      <c r="A68" s="87" t="s">
        <v>3231</v>
      </c>
      <c r="B68" s="91" t="s">
        <v>7</v>
      </c>
      <c r="C68" s="84" t="s">
        <v>4323</v>
      </c>
      <c r="D68" s="85" t="str">
        <f>CONCATENATE(E68, "-", F68, "-", G68, "-", H68, "-", I68, "-", A68)</f>
        <v>08-324-4-2025-0047-No</v>
      </c>
      <c r="E68" s="85" t="str">
        <f>MID(J68,1,2)</f>
        <v>08</v>
      </c>
      <c r="F68" s="85" t="str">
        <f>MID(J68,6,3)</f>
        <v>324</v>
      </c>
      <c r="G68" s="86" t="s">
        <v>937</v>
      </c>
      <c r="H68" s="88" t="s">
        <v>4093</v>
      </c>
      <c r="I68" s="89" t="s">
        <v>4324</v>
      </c>
      <c r="J68" s="90" t="s">
        <v>4325</v>
      </c>
      <c r="K68" s="90" t="s">
        <v>4326</v>
      </c>
      <c r="L68" s="94" t="s">
        <v>3239</v>
      </c>
      <c r="M68" s="92">
        <v>30000</v>
      </c>
      <c r="N68" s="92">
        <v>30000</v>
      </c>
      <c r="O68" s="92"/>
      <c r="P68" s="92"/>
      <c r="Q68" s="92"/>
      <c r="R68" s="92"/>
      <c r="S68" s="90" t="s">
        <v>3225</v>
      </c>
      <c r="T68" s="95" t="s">
        <v>3194</v>
      </c>
      <c r="U68" s="95">
        <v>1</v>
      </c>
      <c r="V68" s="95" t="s">
        <v>3387</v>
      </c>
      <c r="W68" s="95" t="s">
        <v>3395</v>
      </c>
      <c r="X68" s="96" t="s">
        <v>3381</v>
      </c>
      <c r="Y68" s="93" t="s">
        <v>3409</v>
      </c>
      <c r="Z68" s="93" t="s">
        <v>3396</v>
      </c>
      <c r="AA68" s="93" t="s">
        <v>769</v>
      </c>
      <c r="AB68" s="93">
        <v>32</v>
      </c>
      <c r="AC68" s="93">
        <v>28</v>
      </c>
      <c r="AD68" s="93" t="s">
        <v>3397</v>
      </c>
      <c r="AE68" s="93" t="s">
        <v>3431</v>
      </c>
      <c r="AF68" s="93" t="s">
        <v>3244</v>
      </c>
      <c r="AG68" s="93" t="s">
        <v>132</v>
      </c>
      <c r="AH68" s="93" t="s">
        <v>3387</v>
      </c>
      <c r="AI68" s="93">
        <v>45950</v>
      </c>
      <c r="AJ68" s="93" t="s">
        <v>3398</v>
      </c>
      <c r="AK68" s="190">
        <v>46006</v>
      </c>
      <c r="AL68" s="93" t="s">
        <v>3399</v>
      </c>
    </row>
    <row r="69" spans="1:38" s="78" customFormat="1" ht="57.75" customHeight="1" x14ac:dyDescent="0.25">
      <c r="A69" s="180" t="s">
        <v>3245</v>
      </c>
      <c r="B69" s="91" t="s">
        <v>7</v>
      </c>
      <c r="C69" s="84" t="s">
        <v>4327</v>
      </c>
      <c r="D69" s="85" t="str">
        <f>CONCATENATE(E69, "-", F69, "-", G69, "-", H69, "-", I69, "-", A69)</f>
        <v>08-324-4-2025-0048-Sí</v>
      </c>
      <c r="E69" s="85" t="str">
        <f>MID(J69,1,2)</f>
        <v>08</v>
      </c>
      <c r="F69" s="85" t="str">
        <f>MID(J69,6,3)</f>
        <v>324</v>
      </c>
      <c r="G69" s="86" t="s">
        <v>937</v>
      </c>
      <c r="H69" s="88" t="s">
        <v>4093</v>
      </c>
      <c r="I69" s="89" t="s">
        <v>4328</v>
      </c>
      <c r="J69" s="90" t="s">
        <v>4329</v>
      </c>
      <c r="K69" s="90" t="s">
        <v>3400</v>
      </c>
      <c r="L69" s="94" t="s">
        <v>3239</v>
      </c>
      <c r="M69" s="92">
        <v>100000</v>
      </c>
      <c r="N69" s="92">
        <v>100000</v>
      </c>
      <c r="O69" s="92"/>
      <c r="P69" s="92"/>
      <c r="Q69" s="92"/>
      <c r="R69" s="92"/>
      <c r="S69" s="90" t="s">
        <v>3225</v>
      </c>
      <c r="T69" s="95" t="s">
        <v>3194</v>
      </c>
      <c r="U69" s="95">
        <v>1</v>
      </c>
      <c r="V69" s="95" t="s">
        <v>3387</v>
      </c>
      <c r="W69" s="95" t="s">
        <v>3401</v>
      </c>
      <c r="X69" s="96" t="s">
        <v>3381</v>
      </c>
      <c r="Y69" s="93" t="s">
        <v>3409</v>
      </c>
      <c r="Z69" s="93" t="s">
        <v>3402</v>
      </c>
      <c r="AA69" s="93" t="s">
        <v>769</v>
      </c>
      <c r="AB69" s="93">
        <v>384</v>
      </c>
      <c r="AC69" s="93">
        <v>265</v>
      </c>
      <c r="AD69" s="93">
        <v>384</v>
      </c>
      <c r="AE69" s="93" t="s">
        <v>3431</v>
      </c>
      <c r="AF69" s="93" t="s">
        <v>3244</v>
      </c>
      <c r="AG69" s="93" t="s">
        <v>3245</v>
      </c>
      <c r="AH69" s="93" t="s">
        <v>3387</v>
      </c>
      <c r="AI69" s="93">
        <v>45641</v>
      </c>
      <c r="AJ69" s="93" t="s">
        <v>3393</v>
      </c>
      <c r="AK69" s="190">
        <v>46011</v>
      </c>
      <c r="AL69" s="93" t="s">
        <v>3403</v>
      </c>
    </row>
    <row r="70" spans="1:38" s="78" customFormat="1" ht="57.75" customHeight="1" x14ac:dyDescent="0.25">
      <c r="A70" s="180" t="s">
        <v>3245</v>
      </c>
      <c r="B70" s="91" t="s">
        <v>7</v>
      </c>
      <c r="C70" s="84" t="s">
        <v>4330</v>
      </c>
      <c r="D70" s="85" t="str">
        <f>CONCATENATE(E70, "-", F70, "-", G70, "-", H70, "-", I70, "-", A70)</f>
        <v>08-324-4-2025-0049-Sí</v>
      </c>
      <c r="E70" s="85" t="str">
        <f>MID(J70,1,2)</f>
        <v>08</v>
      </c>
      <c r="F70" s="85" t="str">
        <f>MID(J70,6,3)</f>
        <v>324</v>
      </c>
      <c r="G70" s="86" t="s">
        <v>937</v>
      </c>
      <c r="H70" s="88" t="s">
        <v>4093</v>
      </c>
      <c r="I70" s="89" t="s">
        <v>4331</v>
      </c>
      <c r="J70" s="90" t="s">
        <v>4332</v>
      </c>
      <c r="K70" s="90" t="s">
        <v>3468</v>
      </c>
      <c r="L70" s="94" t="s">
        <v>3239</v>
      </c>
      <c r="M70" s="92">
        <v>42000</v>
      </c>
      <c r="N70" s="92">
        <v>42000</v>
      </c>
      <c r="O70" s="92"/>
      <c r="P70" s="92"/>
      <c r="Q70" s="92"/>
      <c r="R70" s="92"/>
      <c r="S70" s="90" t="s">
        <v>3339</v>
      </c>
      <c r="T70" s="95" t="s">
        <v>111</v>
      </c>
      <c r="U70" s="95">
        <v>0</v>
      </c>
      <c r="V70" s="95" t="s">
        <v>3469</v>
      </c>
      <c r="W70" s="95" t="s">
        <v>3470</v>
      </c>
      <c r="X70" s="96" t="s">
        <v>3381</v>
      </c>
      <c r="Y70" s="93" t="s">
        <v>3409</v>
      </c>
      <c r="Z70" s="93" t="s">
        <v>3471</v>
      </c>
      <c r="AA70" s="93" t="s">
        <v>4333</v>
      </c>
      <c r="AB70" s="93">
        <v>84</v>
      </c>
      <c r="AC70" s="93" t="s">
        <v>4334</v>
      </c>
      <c r="AD70" s="93" t="s">
        <v>4334</v>
      </c>
      <c r="AE70" s="93" t="s">
        <v>3251</v>
      </c>
      <c r="AF70" s="93" t="s">
        <v>3244</v>
      </c>
      <c r="AG70" s="93" t="s">
        <v>3245</v>
      </c>
      <c r="AH70" s="93" t="s">
        <v>3411</v>
      </c>
      <c r="AI70" s="93">
        <v>45658</v>
      </c>
      <c r="AJ70" s="93" t="s">
        <v>3472</v>
      </c>
      <c r="AK70" s="190">
        <v>46022</v>
      </c>
      <c r="AL70" s="93" t="s">
        <v>1479</v>
      </c>
    </row>
    <row r="71" spans="1:38" s="78" customFormat="1" ht="57.75" customHeight="1" x14ac:dyDescent="0.25">
      <c r="A71" s="87" t="s">
        <v>3231</v>
      </c>
      <c r="B71" s="91" t="s">
        <v>7</v>
      </c>
      <c r="C71" s="84" t="s">
        <v>4335</v>
      </c>
      <c r="D71" s="85" t="str">
        <f>CONCATENATE(E71, "-", F71, "-", G71, "-", H71, "-", I71, "-", A71)</f>
        <v>08-324-4-2025-0050-No</v>
      </c>
      <c r="E71" s="85" t="str">
        <f>MID(J71,1,2)</f>
        <v>08</v>
      </c>
      <c r="F71" s="85" t="str">
        <f>MID(J71,6,3)</f>
        <v>324</v>
      </c>
      <c r="G71" s="86" t="s">
        <v>937</v>
      </c>
      <c r="H71" s="88" t="s">
        <v>4093</v>
      </c>
      <c r="I71" s="89" t="s">
        <v>4336</v>
      </c>
      <c r="J71" s="90" t="s">
        <v>4337</v>
      </c>
      <c r="K71" s="90" t="s">
        <v>4338</v>
      </c>
      <c r="L71" s="94" t="s">
        <v>3239</v>
      </c>
      <c r="M71" s="92">
        <v>12000</v>
      </c>
      <c r="N71" s="92">
        <v>12000</v>
      </c>
      <c r="O71" s="92"/>
      <c r="P71" s="92"/>
      <c r="Q71" s="92"/>
      <c r="R71" s="92"/>
      <c r="S71" s="90" t="s">
        <v>3339</v>
      </c>
      <c r="T71" s="95" t="s">
        <v>111</v>
      </c>
      <c r="U71" s="95">
        <v>0</v>
      </c>
      <c r="V71" s="95" t="s">
        <v>3387</v>
      </c>
      <c r="W71" s="95" t="s">
        <v>4339</v>
      </c>
      <c r="X71" s="96" t="s">
        <v>3381</v>
      </c>
      <c r="Y71" s="93" t="s">
        <v>3409</v>
      </c>
      <c r="Z71" s="93" t="s">
        <v>4340</v>
      </c>
      <c r="AA71" s="93" t="s">
        <v>769</v>
      </c>
      <c r="AB71" s="93">
        <v>1</v>
      </c>
      <c r="AC71" s="93"/>
      <c r="AD71" s="93"/>
      <c r="AE71" s="93" t="s">
        <v>3251</v>
      </c>
      <c r="AF71" s="93" t="s">
        <v>3244</v>
      </c>
      <c r="AG71" s="93" t="s">
        <v>3231</v>
      </c>
      <c r="AH71" s="93" t="s">
        <v>3387</v>
      </c>
      <c r="AI71" s="196">
        <v>45689</v>
      </c>
      <c r="AJ71" s="93" t="s">
        <v>4341</v>
      </c>
      <c r="AK71" s="190">
        <v>45868</v>
      </c>
      <c r="AL71" s="93" t="s">
        <v>4340</v>
      </c>
    </row>
    <row r="72" spans="1:38" s="78" customFormat="1" ht="57.75" customHeight="1" x14ac:dyDescent="0.25">
      <c r="A72" s="180" t="s">
        <v>3245</v>
      </c>
      <c r="B72" s="91" t="s">
        <v>7</v>
      </c>
      <c r="C72" s="84" t="s">
        <v>4342</v>
      </c>
      <c r="D72" s="85" t="str">
        <f>CONCATENATE(E72, "-", F72, "-", G72, "-", H72, "-", I72, "-", A72)</f>
        <v>08-324-4-2025-0051-Sí</v>
      </c>
      <c r="E72" s="85" t="str">
        <f>MID(J72,1,2)</f>
        <v>08</v>
      </c>
      <c r="F72" s="85" t="str">
        <f>MID(J72,6,3)</f>
        <v>324</v>
      </c>
      <c r="G72" s="86" t="s">
        <v>937</v>
      </c>
      <c r="H72" s="88" t="s">
        <v>4093</v>
      </c>
      <c r="I72" s="89" t="s">
        <v>4343</v>
      </c>
      <c r="J72" s="90" t="s">
        <v>4344</v>
      </c>
      <c r="K72" s="90" t="s">
        <v>3412</v>
      </c>
      <c r="L72" s="94" t="s">
        <v>3239</v>
      </c>
      <c r="M72" s="92">
        <v>10000</v>
      </c>
      <c r="N72" s="92">
        <v>10000</v>
      </c>
      <c r="O72" s="92"/>
      <c r="P72" s="92"/>
      <c r="Q72" s="92"/>
      <c r="R72" s="92"/>
      <c r="S72" s="90" t="s">
        <v>3339</v>
      </c>
      <c r="T72" s="95" t="s">
        <v>1486</v>
      </c>
      <c r="U72" s="95">
        <v>0</v>
      </c>
      <c r="V72" s="95" t="s">
        <v>1484</v>
      </c>
      <c r="W72" s="95" t="s">
        <v>1484</v>
      </c>
      <c r="X72" s="96" t="s">
        <v>3381</v>
      </c>
      <c r="Y72" s="93" t="s">
        <v>4096</v>
      </c>
      <c r="Z72" s="93" t="s">
        <v>3413</v>
      </c>
      <c r="AA72" s="93" t="s">
        <v>1487</v>
      </c>
      <c r="AB72" s="93">
        <v>10</v>
      </c>
      <c r="AC72" s="93">
        <v>10</v>
      </c>
      <c r="AD72" s="93">
        <v>7</v>
      </c>
      <c r="AE72" s="93" t="s">
        <v>3251</v>
      </c>
      <c r="AF72" s="93" t="s">
        <v>3244</v>
      </c>
      <c r="AG72" s="93" t="s">
        <v>3245</v>
      </c>
      <c r="AH72" s="93" t="s">
        <v>3414</v>
      </c>
      <c r="AI72" s="93">
        <v>45717</v>
      </c>
      <c r="AJ72" s="93" t="s">
        <v>3415</v>
      </c>
      <c r="AK72" s="190">
        <v>46022</v>
      </c>
      <c r="AL72" s="93" t="s">
        <v>3416</v>
      </c>
    </row>
    <row r="73" spans="1:38" s="78" customFormat="1" ht="57.75" customHeight="1" x14ac:dyDescent="0.25">
      <c r="A73" s="87" t="s">
        <v>3231</v>
      </c>
      <c r="B73" s="91" t="s">
        <v>7</v>
      </c>
      <c r="C73" s="84" t="s">
        <v>4345</v>
      </c>
      <c r="D73" s="85" t="str">
        <f>CONCATENATE(E73, "-", F73, "-", G73, "-", H73, "-", I73, "-", A73)</f>
        <v>08-324-4-2025-0052-No</v>
      </c>
      <c r="E73" s="85" t="str">
        <f>MID(J73,1,2)</f>
        <v>08</v>
      </c>
      <c r="F73" s="85" t="str">
        <f>MID(J73,6,3)</f>
        <v>324</v>
      </c>
      <c r="G73" s="86" t="s">
        <v>937</v>
      </c>
      <c r="H73" s="88" t="s">
        <v>4093</v>
      </c>
      <c r="I73" s="89" t="s">
        <v>4346</v>
      </c>
      <c r="J73" s="90" t="s">
        <v>4347</v>
      </c>
      <c r="K73" s="90" t="s">
        <v>4348</v>
      </c>
      <c r="L73" s="94" t="s">
        <v>3239</v>
      </c>
      <c r="M73" s="92">
        <v>45000</v>
      </c>
      <c r="N73" s="92">
        <v>45000</v>
      </c>
      <c r="O73" s="92"/>
      <c r="P73" s="92"/>
      <c r="Q73" s="92"/>
      <c r="R73" s="92"/>
      <c r="S73" s="90" t="s">
        <v>3339</v>
      </c>
      <c r="T73" s="95" t="s">
        <v>3404</v>
      </c>
      <c r="U73" s="95">
        <v>0</v>
      </c>
      <c r="V73" s="95" t="s">
        <v>3387</v>
      </c>
      <c r="W73" s="95" t="s">
        <v>3405</v>
      </c>
      <c r="X73" s="96" t="s">
        <v>3381</v>
      </c>
      <c r="Y73" s="93" t="s">
        <v>3409</v>
      </c>
      <c r="Z73" s="93" t="s">
        <v>1538</v>
      </c>
      <c r="AA73" s="93" t="s">
        <v>769</v>
      </c>
      <c r="AB73" s="93">
        <v>45</v>
      </c>
      <c r="AC73" s="93">
        <v>4</v>
      </c>
      <c r="AD73" s="93">
        <v>4</v>
      </c>
      <c r="AE73" s="93" t="s">
        <v>3251</v>
      </c>
      <c r="AF73" s="93" t="s">
        <v>3244</v>
      </c>
      <c r="AG73" s="93" t="s">
        <v>3245</v>
      </c>
      <c r="AH73" s="93" t="s">
        <v>3387</v>
      </c>
      <c r="AI73" s="93">
        <v>45778</v>
      </c>
      <c r="AJ73" s="93" t="s">
        <v>3406</v>
      </c>
      <c r="AK73" s="93" t="s">
        <v>4349</v>
      </c>
      <c r="AL73" s="93" t="s">
        <v>3407</v>
      </c>
    </row>
    <row r="74" spans="1:38" s="78" customFormat="1" ht="57.75" customHeight="1" x14ac:dyDescent="0.25">
      <c r="A74" s="180" t="s">
        <v>3245</v>
      </c>
      <c r="B74" s="91" t="s">
        <v>7</v>
      </c>
      <c r="C74" s="84" t="s">
        <v>4350</v>
      </c>
      <c r="D74" s="85" t="str">
        <f>CONCATENATE(E74, "-", F74, "-", G74, "-", H74, "-", I74, "-", A74)</f>
        <v>08-324-4-2025-0053-Sí</v>
      </c>
      <c r="E74" s="85" t="str">
        <f>MID(J74,1,2)</f>
        <v>08</v>
      </c>
      <c r="F74" s="85" t="str">
        <f>MID(J74,6,3)</f>
        <v>324</v>
      </c>
      <c r="G74" s="86" t="s">
        <v>937</v>
      </c>
      <c r="H74" s="88" t="s">
        <v>4093</v>
      </c>
      <c r="I74" s="89" t="s">
        <v>4351</v>
      </c>
      <c r="J74" s="90" t="s">
        <v>3417</v>
      </c>
      <c r="K74" s="90" t="s">
        <v>3418</v>
      </c>
      <c r="L74" s="94" t="s">
        <v>3239</v>
      </c>
      <c r="M74" s="92">
        <v>9000</v>
      </c>
      <c r="N74" s="92">
        <v>9000</v>
      </c>
      <c r="O74" s="92"/>
      <c r="P74" s="92"/>
      <c r="Q74" s="92"/>
      <c r="R74" s="92"/>
      <c r="S74" s="90" t="s">
        <v>3225</v>
      </c>
      <c r="T74" s="95" t="s">
        <v>3419</v>
      </c>
      <c r="U74" s="95">
        <v>0</v>
      </c>
      <c r="V74" s="95" t="s">
        <v>3420</v>
      </c>
      <c r="W74" s="95" t="s">
        <v>3421</v>
      </c>
      <c r="X74" s="96" t="s">
        <v>3381</v>
      </c>
      <c r="Y74" s="93" t="s">
        <v>3409</v>
      </c>
      <c r="Z74" s="93" t="s">
        <v>3422</v>
      </c>
      <c r="AA74" s="93" t="s">
        <v>3423</v>
      </c>
      <c r="AB74" s="93">
        <v>4</v>
      </c>
      <c r="AC74" s="93">
        <v>4</v>
      </c>
      <c r="AD74" s="93">
        <v>5</v>
      </c>
      <c r="AE74" s="93" t="s">
        <v>3251</v>
      </c>
      <c r="AF74" s="93" t="s">
        <v>3244</v>
      </c>
      <c r="AG74" s="93" t="s">
        <v>3245</v>
      </c>
      <c r="AH74" s="93" t="s">
        <v>3424</v>
      </c>
      <c r="AI74" s="93" t="s">
        <v>3425</v>
      </c>
      <c r="AJ74" s="93" t="s">
        <v>3355</v>
      </c>
      <c r="AK74" s="198" t="s">
        <v>3426</v>
      </c>
      <c r="AL74" s="93" t="s">
        <v>3427</v>
      </c>
    </row>
    <row r="75" spans="1:38" s="78" customFormat="1" ht="57.75" customHeight="1" x14ac:dyDescent="0.25">
      <c r="A75" s="87" t="s">
        <v>3231</v>
      </c>
      <c r="B75" s="91" t="s">
        <v>7</v>
      </c>
      <c r="C75" s="84" t="s">
        <v>4352</v>
      </c>
      <c r="D75" s="85" t="str">
        <f>CONCATENATE(E75, "-", F75, "-", G75, "-", H75, "-", I75, "-", A75)</f>
        <v>08-324-4-2025-0054-No</v>
      </c>
      <c r="E75" s="85" t="str">
        <f>MID(J75,1,2)</f>
        <v>08</v>
      </c>
      <c r="F75" s="85" t="str">
        <f>MID(J75,6,3)</f>
        <v>324</v>
      </c>
      <c r="G75" s="86" t="s">
        <v>937</v>
      </c>
      <c r="H75" s="88" t="s">
        <v>4093</v>
      </c>
      <c r="I75" s="89" t="s">
        <v>4353</v>
      </c>
      <c r="J75" s="90" t="s">
        <v>3428</v>
      </c>
      <c r="K75" s="90" t="s">
        <v>1653</v>
      </c>
      <c r="L75" s="94" t="s">
        <v>3239</v>
      </c>
      <c r="M75" s="92">
        <v>18000</v>
      </c>
      <c r="N75" s="92">
        <v>18000</v>
      </c>
      <c r="O75" s="92"/>
      <c r="P75" s="92"/>
      <c r="Q75" s="92"/>
      <c r="R75" s="92"/>
      <c r="S75" s="90" t="s">
        <v>3225</v>
      </c>
      <c r="T75" s="95" t="s">
        <v>3194</v>
      </c>
      <c r="U75" s="95">
        <v>1</v>
      </c>
      <c r="V75" s="95" t="s">
        <v>3429</v>
      </c>
      <c r="W75" s="95" t="s">
        <v>3430</v>
      </c>
      <c r="X75" s="96" t="s">
        <v>4178</v>
      </c>
      <c r="Y75" s="93" t="s">
        <v>4237</v>
      </c>
      <c r="Z75" s="93" t="s">
        <v>1650</v>
      </c>
      <c r="AA75" s="93" t="s">
        <v>1651</v>
      </c>
      <c r="AB75" s="93">
        <v>18</v>
      </c>
      <c r="AC75" s="93">
        <v>18</v>
      </c>
      <c r="AD75" s="93">
        <v>18</v>
      </c>
      <c r="AE75" s="93" t="s">
        <v>3431</v>
      </c>
      <c r="AF75" s="93" t="s">
        <v>3432</v>
      </c>
      <c r="AG75" s="93" t="s">
        <v>3231</v>
      </c>
      <c r="AH75" s="93" t="s">
        <v>3429</v>
      </c>
      <c r="AI75" s="93" t="s">
        <v>3433</v>
      </c>
      <c r="AJ75" s="93" t="s">
        <v>4354</v>
      </c>
      <c r="AK75" s="93">
        <v>45992</v>
      </c>
      <c r="AL75" s="93" t="s">
        <v>3434</v>
      </c>
    </row>
    <row r="76" spans="1:38" s="78" customFormat="1" ht="57.75" customHeight="1" x14ac:dyDescent="0.25">
      <c r="A76" s="87" t="s">
        <v>3231</v>
      </c>
      <c r="B76" s="91" t="s">
        <v>7</v>
      </c>
      <c r="C76" s="84" t="s">
        <v>4355</v>
      </c>
      <c r="D76" s="85" t="str">
        <f>CONCATENATE(E76, "-", F76, "-", G76, "-", H76, "-", I76, "-", A76)</f>
        <v>08-324-4-2025-0055-No</v>
      </c>
      <c r="E76" s="85" t="str">
        <f>MID(J76,1,2)</f>
        <v>08</v>
      </c>
      <c r="F76" s="85" t="str">
        <f>MID(J76,6,3)</f>
        <v>324</v>
      </c>
      <c r="G76" s="86" t="s">
        <v>937</v>
      </c>
      <c r="H76" s="88" t="s">
        <v>4093</v>
      </c>
      <c r="I76" s="89" t="s">
        <v>4356</v>
      </c>
      <c r="J76" s="90" t="s">
        <v>3435</v>
      </c>
      <c r="K76" s="90" t="s">
        <v>1659</v>
      </c>
      <c r="L76" s="94" t="s">
        <v>3239</v>
      </c>
      <c r="M76" s="92">
        <v>18000</v>
      </c>
      <c r="N76" s="92">
        <v>18000</v>
      </c>
      <c r="O76" s="92"/>
      <c r="P76" s="92"/>
      <c r="Q76" s="92"/>
      <c r="R76" s="92"/>
      <c r="S76" s="90" t="s">
        <v>3225</v>
      </c>
      <c r="T76" s="95" t="s">
        <v>3194</v>
      </c>
      <c r="U76" s="95">
        <v>1</v>
      </c>
      <c r="V76" s="95" t="s">
        <v>3429</v>
      </c>
      <c r="W76" s="95" t="s">
        <v>3436</v>
      </c>
      <c r="X76" s="96" t="s">
        <v>4178</v>
      </c>
      <c r="Y76" s="93" t="s">
        <v>4237</v>
      </c>
      <c r="Z76" s="93" t="s">
        <v>1656</v>
      </c>
      <c r="AA76" s="93" t="s">
        <v>1651</v>
      </c>
      <c r="AB76" s="93">
        <v>60</v>
      </c>
      <c r="AC76" s="93">
        <v>55</v>
      </c>
      <c r="AD76" s="93">
        <v>94</v>
      </c>
      <c r="AE76" s="93" t="s">
        <v>3431</v>
      </c>
      <c r="AF76" s="93" t="s">
        <v>3432</v>
      </c>
      <c r="AG76" s="93" t="s">
        <v>3231</v>
      </c>
      <c r="AH76" s="93" t="s">
        <v>3429</v>
      </c>
      <c r="AI76" s="93" t="s">
        <v>3437</v>
      </c>
      <c r="AJ76" s="93" t="s">
        <v>4354</v>
      </c>
      <c r="AK76" s="93">
        <v>45992</v>
      </c>
      <c r="AL76" s="93" t="s">
        <v>3438</v>
      </c>
    </row>
    <row r="77" spans="1:38" s="78" customFormat="1" ht="57.75" customHeight="1" x14ac:dyDescent="0.25">
      <c r="A77" s="180" t="s">
        <v>3245</v>
      </c>
      <c r="B77" s="91" t="s">
        <v>7</v>
      </c>
      <c r="C77" s="84" t="s">
        <v>4357</v>
      </c>
      <c r="D77" s="85" t="str">
        <f>CONCATENATE(E77, "-", F77, "-", G77, "-", H77, "-", I77, "-", A77)</f>
        <v>08-324-4-2025-0056-Sí</v>
      </c>
      <c r="E77" s="85" t="str">
        <f>MID(J77,1,2)</f>
        <v>08</v>
      </c>
      <c r="F77" s="85" t="str">
        <f>MID(J77,6,3)</f>
        <v>324</v>
      </c>
      <c r="G77" s="86" t="s">
        <v>937</v>
      </c>
      <c r="H77" s="88" t="s">
        <v>4093</v>
      </c>
      <c r="I77" s="89" t="s">
        <v>4358</v>
      </c>
      <c r="J77" s="90" t="s">
        <v>1450</v>
      </c>
      <c r="K77" s="90" t="s">
        <v>3473</v>
      </c>
      <c r="L77" s="94" t="s">
        <v>3239</v>
      </c>
      <c r="M77" s="92">
        <v>7000</v>
      </c>
      <c r="N77" s="92">
        <v>7000</v>
      </c>
      <c r="O77" s="92"/>
      <c r="P77" s="92"/>
      <c r="Q77" s="92"/>
      <c r="R77" s="92"/>
      <c r="S77" s="90" t="s">
        <v>3339</v>
      </c>
      <c r="T77" s="95" t="s">
        <v>3474</v>
      </c>
      <c r="U77" s="95">
        <v>0</v>
      </c>
      <c r="V77" s="95" t="s">
        <v>3453</v>
      </c>
      <c r="W77" s="95" t="s">
        <v>3475</v>
      </c>
      <c r="X77" s="96" t="s">
        <v>3381</v>
      </c>
      <c r="Y77" s="93" t="s">
        <v>3250</v>
      </c>
      <c r="Z77" s="93" t="s">
        <v>3476</v>
      </c>
      <c r="AA77" s="93" t="s">
        <v>4333</v>
      </c>
      <c r="AB77" s="93">
        <v>4</v>
      </c>
      <c r="AC77" s="93">
        <v>5</v>
      </c>
      <c r="AD77" s="93">
        <v>0</v>
      </c>
      <c r="AE77" s="93" t="s">
        <v>3251</v>
      </c>
      <c r="AF77" s="93" t="s">
        <v>3244</v>
      </c>
      <c r="AG77" s="93" t="s">
        <v>3245</v>
      </c>
      <c r="AH77" s="93" t="s">
        <v>3411</v>
      </c>
      <c r="AI77" s="93">
        <v>45658</v>
      </c>
      <c r="AJ77" s="93" t="s">
        <v>3477</v>
      </c>
      <c r="AK77" s="190">
        <v>45991</v>
      </c>
      <c r="AL77" s="93" t="s">
        <v>1479</v>
      </c>
    </row>
    <row r="78" spans="1:38" s="78" customFormat="1" ht="57.75" customHeight="1" x14ac:dyDescent="0.25">
      <c r="A78" s="180" t="s">
        <v>3245</v>
      </c>
      <c r="B78" s="91" t="s">
        <v>7</v>
      </c>
      <c r="C78" s="84" t="s">
        <v>4359</v>
      </c>
      <c r="D78" s="85" t="str">
        <f>CONCATENATE(E78, "-", F78, "-", G78, "-", H78, "-", I78, "-", A78)</f>
        <v>08-324-4-2025-0057-Sí</v>
      </c>
      <c r="E78" s="85" t="str">
        <f>MID(J78,1,2)</f>
        <v>08</v>
      </c>
      <c r="F78" s="85" t="str">
        <f>MID(J78,6,3)</f>
        <v>324</v>
      </c>
      <c r="G78" s="86" t="s">
        <v>937</v>
      </c>
      <c r="H78" s="88" t="s">
        <v>4093</v>
      </c>
      <c r="I78" s="89" t="s">
        <v>4360</v>
      </c>
      <c r="J78" s="90" t="s">
        <v>1454</v>
      </c>
      <c r="K78" s="90" t="s">
        <v>1456</v>
      </c>
      <c r="L78" s="94" t="s">
        <v>3239</v>
      </c>
      <c r="M78" s="92">
        <v>17000</v>
      </c>
      <c r="N78" s="92">
        <v>17000</v>
      </c>
      <c r="O78" s="92"/>
      <c r="P78" s="92"/>
      <c r="Q78" s="92"/>
      <c r="R78" s="92"/>
      <c r="S78" s="90" t="s">
        <v>3339</v>
      </c>
      <c r="T78" s="95" t="s">
        <v>3198</v>
      </c>
      <c r="U78" s="95">
        <v>0</v>
      </c>
      <c r="V78" s="95" t="s">
        <v>3453</v>
      </c>
      <c r="W78" s="95" t="s">
        <v>3475</v>
      </c>
      <c r="X78" s="96" t="s">
        <v>3381</v>
      </c>
      <c r="Y78" s="93" t="s">
        <v>3250</v>
      </c>
      <c r="Z78" s="93" t="s">
        <v>3476</v>
      </c>
      <c r="AA78" s="93" t="s">
        <v>4333</v>
      </c>
      <c r="AB78" s="93">
        <v>5</v>
      </c>
      <c r="AC78" s="93">
        <v>5</v>
      </c>
      <c r="AD78" s="93">
        <v>0</v>
      </c>
      <c r="AE78" s="93" t="s">
        <v>3251</v>
      </c>
      <c r="AF78" s="93" t="s">
        <v>3244</v>
      </c>
      <c r="AG78" s="93" t="s">
        <v>3245</v>
      </c>
      <c r="AH78" s="93" t="s">
        <v>3411</v>
      </c>
      <c r="AI78" s="93">
        <v>45658</v>
      </c>
      <c r="AJ78" s="93" t="s">
        <v>3477</v>
      </c>
      <c r="AK78" s="190">
        <v>45991</v>
      </c>
      <c r="AL78" s="93" t="s">
        <v>1479</v>
      </c>
    </row>
    <row r="79" spans="1:38" s="78" customFormat="1" ht="57.75" customHeight="1" x14ac:dyDescent="0.25">
      <c r="A79" s="180" t="s">
        <v>3245</v>
      </c>
      <c r="B79" s="91" t="s">
        <v>7</v>
      </c>
      <c r="C79" s="84" t="s">
        <v>4361</v>
      </c>
      <c r="D79" s="85" t="str">
        <f>CONCATENATE(E79, "-", F79, "-", G79, "-", H79, "-", I79, "-", A79)</f>
        <v>08-324-4-2025-0058-Sí</v>
      </c>
      <c r="E79" s="85" t="str">
        <f>MID(J79,1,2)</f>
        <v>08</v>
      </c>
      <c r="F79" s="85" t="str">
        <f>MID(J79,6,3)</f>
        <v>324</v>
      </c>
      <c r="G79" s="86" t="s">
        <v>937</v>
      </c>
      <c r="H79" s="88" t="s">
        <v>4093</v>
      </c>
      <c r="I79" s="89" t="s">
        <v>4362</v>
      </c>
      <c r="J79" s="90" t="s">
        <v>3450</v>
      </c>
      <c r="K79" s="90" t="s">
        <v>3451</v>
      </c>
      <c r="L79" s="94" t="s">
        <v>3239</v>
      </c>
      <c r="M79" s="92">
        <v>13000</v>
      </c>
      <c r="N79" s="92">
        <v>13000</v>
      </c>
      <c r="O79" s="92"/>
      <c r="P79" s="92"/>
      <c r="Q79" s="92"/>
      <c r="R79" s="92"/>
      <c r="S79" s="90" t="s">
        <v>3339</v>
      </c>
      <c r="T79" s="95" t="s">
        <v>3452</v>
      </c>
      <c r="U79" s="95">
        <v>0</v>
      </c>
      <c r="V79" s="95" t="s">
        <v>3453</v>
      </c>
      <c r="W79" s="95" t="s">
        <v>3454</v>
      </c>
      <c r="X79" s="96" t="s">
        <v>3381</v>
      </c>
      <c r="Y79" s="93" t="s">
        <v>3250</v>
      </c>
      <c r="Z79" s="93" t="s">
        <v>3455</v>
      </c>
      <c r="AA79" s="93" t="s">
        <v>4333</v>
      </c>
      <c r="AB79" s="93">
        <v>5</v>
      </c>
      <c r="AC79" s="93">
        <v>5</v>
      </c>
      <c r="AD79" s="93">
        <v>1</v>
      </c>
      <c r="AE79" s="93" t="s">
        <v>3251</v>
      </c>
      <c r="AF79" s="93" t="s">
        <v>3456</v>
      </c>
      <c r="AG79" s="93" t="s">
        <v>993</v>
      </c>
      <c r="AH79" s="93" t="s">
        <v>3411</v>
      </c>
      <c r="AI79" s="93">
        <v>45658</v>
      </c>
      <c r="AJ79" s="93" t="s">
        <v>3477</v>
      </c>
      <c r="AK79" s="190">
        <v>45991</v>
      </c>
      <c r="AL79" s="93" t="s">
        <v>1479</v>
      </c>
    </row>
    <row r="80" spans="1:38" s="78" customFormat="1" ht="57.75" customHeight="1" x14ac:dyDescent="0.25">
      <c r="A80" s="180" t="s">
        <v>3245</v>
      </c>
      <c r="B80" s="91" t="s">
        <v>7</v>
      </c>
      <c r="C80" s="84" t="s">
        <v>4363</v>
      </c>
      <c r="D80" s="85" t="str">
        <f>CONCATENATE(E80, "-", F80, "-", G80, "-", H80, "-", I80, "-", A80)</f>
        <v>08-324-4-2025-0059-Sí</v>
      </c>
      <c r="E80" s="85" t="str">
        <f>MID(J80,1,2)</f>
        <v>08</v>
      </c>
      <c r="F80" s="85" t="str">
        <f>MID(J80,6,3)</f>
        <v>324</v>
      </c>
      <c r="G80" s="86" t="s">
        <v>937</v>
      </c>
      <c r="H80" s="88" t="s">
        <v>4093</v>
      </c>
      <c r="I80" s="89" t="s">
        <v>4364</v>
      </c>
      <c r="J80" s="90" t="s">
        <v>4365</v>
      </c>
      <c r="K80" s="90" t="s">
        <v>1465</v>
      </c>
      <c r="L80" s="94" t="s">
        <v>3239</v>
      </c>
      <c r="M80" s="92">
        <v>71936.100000000006</v>
      </c>
      <c r="N80" s="92">
        <v>71936.100000000006</v>
      </c>
      <c r="O80" s="92"/>
      <c r="P80" s="92"/>
      <c r="Q80" s="92"/>
      <c r="R80" s="92"/>
      <c r="S80" s="90" t="s">
        <v>3339</v>
      </c>
      <c r="T80" s="95" t="s">
        <v>3478</v>
      </c>
      <c r="U80" s="95">
        <v>0</v>
      </c>
      <c r="V80" s="95" t="s">
        <v>3453</v>
      </c>
      <c r="W80" s="95" t="s">
        <v>3475</v>
      </c>
      <c r="X80" s="96" t="s">
        <v>3381</v>
      </c>
      <c r="Y80" s="93" t="s">
        <v>3250</v>
      </c>
      <c r="Z80" s="93" t="s">
        <v>3479</v>
      </c>
      <c r="AA80" s="93" t="s">
        <v>4333</v>
      </c>
      <c r="AB80" s="93">
        <v>20</v>
      </c>
      <c r="AC80" s="93">
        <v>20</v>
      </c>
      <c r="AD80" s="93">
        <v>18</v>
      </c>
      <c r="AE80" s="93" t="s">
        <v>3251</v>
      </c>
      <c r="AF80" s="93" t="s">
        <v>3244</v>
      </c>
      <c r="AG80" s="93" t="s">
        <v>993</v>
      </c>
      <c r="AH80" s="93" t="s">
        <v>3411</v>
      </c>
      <c r="AI80" s="93">
        <v>45658</v>
      </c>
      <c r="AJ80" s="93" t="s">
        <v>3480</v>
      </c>
      <c r="AK80" s="190">
        <v>45991</v>
      </c>
      <c r="AL80" s="93" t="s">
        <v>1479</v>
      </c>
    </row>
    <row r="81" spans="1:38" s="78" customFormat="1" ht="57.75" customHeight="1" x14ac:dyDescent="0.25">
      <c r="A81" s="180" t="s">
        <v>3245</v>
      </c>
      <c r="B81" s="91" t="s">
        <v>7</v>
      </c>
      <c r="C81" s="84" t="s">
        <v>5280</v>
      </c>
      <c r="D81" s="85" t="str">
        <f>CONCATENATE(E81, "-", F81, "-", G81, "-", H81, "-", I81, "-", A81)</f>
        <v>08-324-4-2025-0060-Sí</v>
      </c>
      <c r="E81" s="85" t="str">
        <f>MID(J81,1,2)</f>
        <v>08</v>
      </c>
      <c r="F81" s="85" t="str">
        <f>MID(J81,6,3)</f>
        <v>324</v>
      </c>
      <c r="G81" s="86" t="s">
        <v>937</v>
      </c>
      <c r="H81" s="88" t="s">
        <v>4093</v>
      </c>
      <c r="I81" s="89" t="s">
        <v>4366</v>
      </c>
      <c r="J81" s="90" t="s">
        <v>4367</v>
      </c>
      <c r="K81" s="90" t="s">
        <v>1469</v>
      </c>
      <c r="L81" s="94" t="s">
        <v>3239</v>
      </c>
      <c r="M81" s="92">
        <v>8000</v>
      </c>
      <c r="N81" s="92">
        <v>8000</v>
      </c>
      <c r="O81" s="92"/>
      <c r="P81" s="92"/>
      <c r="Q81" s="92"/>
      <c r="R81" s="92"/>
      <c r="S81" s="90" t="s">
        <v>3339</v>
      </c>
      <c r="T81" s="95" t="s">
        <v>3199</v>
      </c>
      <c r="U81" s="95">
        <v>0</v>
      </c>
      <c r="V81" s="95" t="s">
        <v>3453</v>
      </c>
      <c r="W81" s="95" t="s">
        <v>3475</v>
      </c>
      <c r="X81" s="96" t="s">
        <v>3381</v>
      </c>
      <c r="Y81" s="93" t="s">
        <v>3250</v>
      </c>
      <c r="Z81" s="93" t="s">
        <v>3481</v>
      </c>
      <c r="AA81" s="93" t="s">
        <v>4333</v>
      </c>
      <c r="AB81" s="93">
        <v>4</v>
      </c>
      <c r="AC81" s="93">
        <v>4</v>
      </c>
      <c r="AD81" s="93">
        <v>1</v>
      </c>
      <c r="AE81" s="93" t="s">
        <v>3251</v>
      </c>
      <c r="AF81" s="93" t="s">
        <v>3244</v>
      </c>
      <c r="AG81" s="93" t="s">
        <v>3245</v>
      </c>
      <c r="AH81" s="93" t="s">
        <v>3411</v>
      </c>
      <c r="AI81" s="93">
        <v>45658</v>
      </c>
      <c r="AJ81" s="93" t="s">
        <v>3480</v>
      </c>
      <c r="AK81" s="190">
        <v>45991</v>
      </c>
      <c r="AL81" s="93" t="s">
        <v>1479</v>
      </c>
    </row>
    <row r="82" spans="1:38" s="78" customFormat="1" ht="57.75" customHeight="1" x14ac:dyDescent="0.25">
      <c r="A82" s="87" t="s">
        <v>3231</v>
      </c>
      <c r="B82" s="91" t="s">
        <v>7</v>
      </c>
      <c r="C82" s="84" t="s">
        <v>5279</v>
      </c>
      <c r="D82" s="85" t="str">
        <f>CONCATENATE(E82, "-", F82, "-", G82, "-", H82, "-", I82, "-", A82)</f>
        <v>08-324-4-2025-0061-No</v>
      </c>
      <c r="E82" s="85" t="str">
        <f>MID(J82,1,2)</f>
        <v>08</v>
      </c>
      <c r="F82" s="85" t="str">
        <f>MID(J82,6,3)</f>
        <v>324</v>
      </c>
      <c r="G82" s="86" t="s">
        <v>937</v>
      </c>
      <c r="H82" s="88" t="s">
        <v>4093</v>
      </c>
      <c r="I82" s="89" t="s">
        <v>4368</v>
      </c>
      <c r="J82" s="90" t="s">
        <v>4369</v>
      </c>
      <c r="K82" s="90" t="s">
        <v>3032</v>
      </c>
      <c r="L82" s="94" t="s">
        <v>3239</v>
      </c>
      <c r="M82" s="92">
        <v>3850</v>
      </c>
      <c r="N82" s="92">
        <v>3850</v>
      </c>
      <c r="O82" s="92"/>
      <c r="P82" s="92"/>
      <c r="Q82" s="92"/>
      <c r="R82" s="92"/>
      <c r="S82" s="90" t="s">
        <v>3225</v>
      </c>
      <c r="T82" s="95" t="s">
        <v>3465</v>
      </c>
      <c r="U82" s="95">
        <v>1</v>
      </c>
      <c r="V82" s="95" t="s">
        <v>3466</v>
      </c>
      <c r="W82" s="95" t="s">
        <v>4370</v>
      </c>
      <c r="X82" s="96" t="s">
        <v>3381</v>
      </c>
      <c r="Y82" s="93" t="s">
        <v>4096</v>
      </c>
      <c r="Z82" s="93" t="s">
        <v>4371</v>
      </c>
      <c r="AA82" s="93" t="s">
        <v>1742</v>
      </c>
      <c r="AB82" s="93">
        <v>9</v>
      </c>
      <c r="AC82" s="93">
        <v>9</v>
      </c>
      <c r="AD82" s="93">
        <v>6</v>
      </c>
      <c r="AE82" s="93" t="s">
        <v>3284</v>
      </c>
      <c r="AF82" s="93" t="s">
        <v>3244</v>
      </c>
      <c r="AG82" s="197" t="s">
        <v>132</v>
      </c>
      <c r="AH82" s="93" t="s">
        <v>3467</v>
      </c>
      <c r="AI82" s="196">
        <v>45748</v>
      </c>
      <c r="AJ82" s="196">
        <v>45809</v>
      </c>
      <c r="AK82" s="190">
        <v>45839</v>
      </c>
      <c r="AL82" s="93" t="s">
        <v>4372</v>
      </c>
    </row>
    <row r="83" spans="1:38" s="78" customFormat="1" ht="57.75" customHeight="1" x14ac:dyDescent="0.25">
      <c r="A83" s="180" t="s">
        <v>3245</v>
      </c>
      <c r="B83" s="91" t="s">
        <v>7</v>
      </c>
      <c r="C83" s="84" t="s">
        <v>4373</v>
      </c>
      <c r="D83" s="85" t="str">
        <f>CONCATENATE(E83, "-", F83, "-", G83, "-", H83, "-", I83, "-", A83)</f>
        <v>08-324-4-2025-0062-Sí</v>
      </c>
      <c r="E83" s="85" t="str">
        <f>MID(J83,1,2)</f>
        <v>08</v>
      </c>
      <c r="F83" s="85" t="str">
        <f>MID(J83,6,3)</f>
        <v>324</v>
      </c>
      <c r="G83" s="86" t="s">
        <v>937</v>
      </c>
      <c r="H83" s="88" t="s">
        <v>4093</v>
      </c>
      <c r="I83" s="89" t="s">
        <v>4374</v>
      </c>
      <c r="J83" s="90" t="s">
        <v>3457</v>
      </c>
      <c r="K83" s="90" t="s">
        <v>1471</v>
      </c>
      <c r="L83" s="94" t="s">
        <v>3239</v>
      </c>
      <c r="M83" s="92">
        <v>300</v>
      </c>
      <c r="N83" s="92">
        <v>300</v>
      </c>
      <c r="O83" s="92"/>
      <c r="P83" s="92"/>
      <c r="Q83" s="92"/>
      <c r="R83" s="92"/>
      <c r="S83" s="90" t="s">
        <v>3225</v>
      </c>
      <c r="T83" s="95" t="s">
        <v>3458</v>
      </c>
      <c r="U83" s="95">
        <v>1</v>
      </c>
      <c r="V83" s="95" t="s">
        <v>3459</v>
      </c>
      <c r="W83" s="95" t="s">
        <v>3460</v>
      </c>
      <c r="X83" s="96" t="s">
        <v>3381</v>
      </c>
      <c r="Y83" s="93" t="s">
        <v>4096</v>
      </c>
      <c r="Z83" s="93" t="s">
        <v>3461</v>
      </c>
      <c r="AA83" s="93" t="s">
        <v>3462</v>
      </c>
      <c r="AB83" s="93">
        <v>2</v>
      </c>
      <c r="AC83" s="93">
        <v>2</v>
      </c>
      <c r="AD83" s="93" t="s">
        <v>4375</v>
      </c>
      <c r="AE83" s="93" t="s">
        <v>3284</v>
      </c>
      <c r="AF83" s="93" t="s">
        <v>3244</v>
      </c>
      <c r="AG83" s="93" t="s">
        <v>3245</v>
      </c>
      <c r="AH83" s="93" t="s">
        <v>3463</v>
      </c>
      <c r="AI83" s="196">
        <v>45474</v>
      </c>
      <c r="AJ83" s="196">
        <v>45609</v>
      </c>
      <c r="AK83" s="190">
        <v>45639</v>
      </c>
      <c r="AL83" s="93" t="s">
        <v>3464</v>
      </c>
    </row>
    <row r="84" spans="1:38" s="78" customFormat="1" ht="57.75" customHeight="1" x14ac:dyDescent="0.25">
      <c r="A84" s="180" t="s">
        <v>3245</v>
      </c>
      <c r="B84" s="91" t="s">
        <v>7</v>
      </c>
      <c r="C84" s="84" t="s">
        <v>4640</v>
      </c>
      <c r="D84" s="85" t="str">
        <f>CONCATENATE(E84, "-", F84, "-", G84, "-", H84, "-", I84, "-", A84)</f>
        <v>40-121-4-2025-0063-Sí</v>
      </c>
      <c r="E84" s="85" t="str">
        <f>MID(J84,1,2)</f>
        <v>40</v>
      </c>
      <c r="F84" s="85" t="str">
        <f>MID(J84,6,3)</f>
        <v>121</v>
      </c>
      <c r="G84" s="86" t="s">
        <v>937</v>
      </c>
      <c r="H84" s="88" t="s">
        <v>4093</v>
      </c>
      <c r="I84" s="89" t="s">
        <v>4641</v>
      </c>
      <c r="J84" s="90" t="s">
        <v>4642</v>
      </c>
      <c r="K84" s="90" t="s">
        <v>4643</v>
      </c>
      <c r="L84" s="94" t="s">
        <v>3239</v>
      </c>
      <c r="M84" s="92">
        <v>4500</v>
      </c>
      <c r="N84" s="92">
        <v>4500</v>
      </c>
      <c r="O84" s="92"/>
      <c r="P84" s="92"/>
      <c r="Q84" s="92"/>
      <c r="R84" s="92"/>
      <c r="S84" s="90" t="s">
        <v>3225</v>
      </c>
      <c r="T84" s="95" t="s">
        <v>3194</v>
      </c>
      <c r="U84" s="95">
        <v>1</v>
      </c>
      <c r="V84" s="95" t="s">
        <v>4644</v>
      </c>
      <c r="W84" s="95" t="s">
        <v>4645</v>
      </c>
      <c r="X84" s="96" t="s">
        <v>3381</v>
      </c>
      <c r="Y84" s="93" t="s">
        <v>4096</v>
      </c>
      <c r="Z84" s="93" t="s">
        <v>4646</v>
      </c>
      <c r="AA84" s="93" t="s">
        <v>3462</v>
      </c>
      <c r="AB84" s="93">
        <v>12</v>
      </c>
      <c r="AC84" s="93">
        <v>12</v>
      </c>
      <c r="AD84" s="93">
        <v>12</v>
      </c>
      <c r="AE84" s="93" t="s">
        <v>3284</v>
      </c>
      <c r="AF84" s="93" t="s">
        <v>4623</v>
      </c>
      <c r="AG84" s="93" t="s">
        <v>993</v>
      </c>
      <c r="AH84" s="93" t="s">
        <v>4644</v>
      </c>
      <c r="AI84" s="93">
        <v>45748</v>
      </c>
      <c r="AJ84" s="93" t="s">
        <v>5278</v>
      </c>
      <c r="AK84" s="190"/>
      <c r="AL84" s="93" t="s">
        <v>4647</v>
      </c>
    </row>
    <row r="85" spans="1:38" s="78" customFormat="1" ht="57.75" customHeight="1" x14ac:dyDescent="0.25">
      <c r="A85" s="180" t="s">
        <v>3245</v>
      </c>
      <c r="B85" s="91" t="s">
        <v>791</v>
      </c>
      <c r="C85" s="84" t="s">
        <v>4376</v>
      </c>
      <c r="D85" s="85" t="str">
        <f>CONCATENATE(E85, "-", F85, "-", G85, "-", H85, "-", I85, "-", A85)</f>
        <v>08-424-4-2025-0064-Sí</v>
      </c>
      <c r="E85" s="85" t="str">
        <f>MID(J85,1,2)</f>
        <v>08</v>
      </c>
      <c r="F85" s="85" t="str">
        <f>MID(J85,6,3)</f>
        <v>424</v>
      </c>
      <c r="G85" s="86" t="s">
        <v>937</v>
      </c>
      <c r="H85" s="88" t="s">
        <v>4093</v>
      </c>
      <c r="I85" s="89" t="s">
        <v>4377</v>
      </c>
      <c r="J85" s="90" t="s">
        <v>3439</v>
      </c>
      <c r="K85" s="90" t="s">
        <v>1670</v>
      </c>
      <c r="L85" s="94" t="s">
        <v>3239</v>
      </c>
      <c r="M85" s="92">
        <v>20000</v>
      </c>
      <c r="N85" s="92">
        <v>20000</v>
      </c>
      <c r="O85" s="92"/>
      <c r="P85" s="92"/>
      <c r="Q85" s="92"/>
      <c r="R85" s="92"/>
      <c r="S85" s="90" t="s">
        <v>3225</v>
      </c>
      <c r="T85" s="95" t="s">
        <v>3194</v>
      </c>
      <c r="U85" s="95">
        <v>1</v>
      </c>
      <c r="V85" s="95" t="s">
        <v>3440</v>
      </c>
      <c r="W85" s="95" t="s">
        <v>3441</v>
      </c>
      <c r="X85" s="96" t="s">
        <v>3381</v>
      </c>
      <c r="Y85" s="93" t="s">
        <v>3409</v>
      </c>
      <c r="Z85" s="93" t="s">
        <v>3441</v>
      </c>
      <c r="AA85" s="93" t="s">
        <v>1601</v>
      </c>
      <c r="AB85" s="93" t="s">
        <v>4378</v>
      </c>
      <c r="AC85" s="93" t="s">
        <v>1668</v>
      </c>
      <c r="AD85" s="93" t="s">
        <v>1668</v>
      </c>
      <c r="AE85" s="93" t="s">
        <v>4135</v>
      </c>
      <c r="AF85" s="93" t="s">
        <v>3244</v>
      </c>
      <c r="AG85" s="93" t="s">
        <v>3245</v>
      </c>
      <c r="AH85" s="93" t="s">
        <v>3442</v>
      </c>
      <c r="AI85" s="93">
        <v>45913</v>
      </c>
      <c r="AJ85" s="93" t="s">
        <v>3415</v>
      </c>
      <c r="AK85" s="190">
        <v>46022</v>
      </c>
      <c r="AL85" s="93" t="s">
        <v>4379</v>
      </c>
    </row>
    <row r="86" spans="1:38" s="78" customFormat="1" ht="57.75" customHeight="1" x14ac:dyDescent="0.25">
      <c r="A86" s="180" t="s">
        <v>3245</v>
      </c>
      <c r="B86" s="91" t="s">
        <v>791</v>
      </c>
      <c r="C86" s="84" t="s">
        <v>4380</v>
      </c>
      <c r="D86" s="85" t="str">
        <f>CONCATENATE(E86, "-", F86, "-", G86, "-", H86, "-", I86, "-", A86)</f>
        <v>08-424-4-2025-0065-Sí</v>
      </c>
      <c r="E86" s="85" t="str">
        <f>MID(J86,1,2)</f>
        <v>08</v>
      </c>
      <c r="F86" s="85" t="str">
        <f>MID(J86,6,3)</f>
        <v>424</v>
      </c>
      <c r="G86" s="86" t="s">
        <v>937</v>
      </c>
      <c r="H86" s="88" t="s">
        <v>4093</v>
      </c>
      <c r="I86" s="89" t="s">
        <v>4381</v>
      </c>
      <c r="J86" s="90" t="s">
        <v>1477</v>
      </c>
      <c r="K86" s="90" t="s">
        <v>4382</v>
      </c>
      <c r="L86" s="94" t="s">
        <v>3239</v>
      </c>
      <c r="M86" s="92">
        <v>39900</v>
      </c>
      <c r="N86" s="92">
        <v>39900</v>
      </c>
      <c r="O86" s="92"/>
      <c r="P86" s="92"/>
      <c r="Q86" s="92"/>
      <c r="R86" s="92"/>
      <c r="S86" s="90" t="s">
        <v>3225</v>
      </c>
      <c r="T86" s="95" t="s">
        <v>3240</v>
      </c>
      <c r="U86" s="95">
        <v>1</v>
      </c>
      <c r="V86" s="95" t="s">
        <v>3241</v>
      </c>
      <c r="W86" s="95" t="s">
        <v>3242</v>
      </c>
      <c r="X86" s="96" t="s">
        <v>3381</v>
      </c>
      <c r="Y86" s="93" t="s">
        <v>3250</v>
      </c>
      <c r="Z86" s="93" t="s">
        <v>3243</v>
      </c>
      <c r="AA86" s="93" t="s">
        <v>3449</v>
      </c>
      <c r="AB86" s="93" t="s">
        <v>4383</v>
      </c>
      <c r="AC86" s="93" t="s">
        <v>4384</v>
      </c>
      <c r="AD86" s="93" t="s">
        <v>4384</v>
      </c>
      <c r="AE86" s="93" t="s">
        <v>3251</v>
      </c>
      <c r="AF86" s="93" t="s">
        <v>3244</v>
      </c>
      <c r="AG86" s="93" t="s">
        <v>3245</v>
      </c>
      <c r="AH86" s="93" t="s">
        <v>3246</v>
      </c>
      <c r="AI86" s="93">
        <v>45689</v>
      </c>
      <c r="AJ86" s="93" t="s">
        <v>4385</v>
      </c>
      <c r="AK86" s="190">
        <v>45869</v>
      </c>
      <c r="AL86" s="93" t="s">
        <v>3247</v>
      </c>
    </row>
    <row r="87" spans="1:38" s="78" customFormat="1" ht="57.75" customHeight="1" x14ac:dyDescent="0.25">
      <c r="A87" s="180" t="s">
        <v>3245</v>
      </c>
      <c r="B87" s="91" t="s">
        <v>791</v>
      </c>
      <c r="C87" s="84" t="s">
        <v>4386</v>
      </c>
      <c r="D87" s="85" t="str">
        <f>CONCATENATE(E87, "-", F87, "-", G87, "-", H87, "-", I87, "-", A87)</f>
        <v>08-424-4-2025-0066-Sí</v>
      </c>
      <c r="E87" s="85" t="str">
        <f>MID(J87,1,2)</f>
        <v>08</v>
      </c>
      <c r="F87" s="85" t="str">
        <f>MID(J87,6,3)</f>
        <v>424</v>
      </c>
      <c r="G87" s="86" t="s">
        <v>937</v>
      </c>
      <c r="H87" s="88" t="s">
        <v>4093</v>
      </c>
      <c r="I87" s="89" t="s">
        <v>4387</v>
      </c>
      <c r="J87" s="90" t="s">
        <v>3445</v>
      </c>
      <c r="K87" s="90" t="s">
        <v>1675</v>
      </c>
      <c r="L87" s="94" t="s">
        <v>3239</v>
      </c>
      <c r="M87" s="92">
        <v>2000</v>
      </c>
      <c r="N87" s="92">
        <v>2000</v>
      </c>
      <c r="O87" s="92"/>
      <c r="P87" s="92"/>
      <c r="Q87" s="92"/>
      <c r="R87" s="92"/>
      <c r="S87" s="90" t="s">
        <v>3339</v>
      </c>
      <c r="T87" s="95" t="s">
        <v>3446</v>
      </c>
      <c r="U87" s="95">
        <v>0</v>
      </c>
      <c r="V87" s="95" t="s">
        <v>3440</v>
      </c>
      <c r="W87" s="95" t="s">
        <v>1671</v>
      </c>
      <c r="X87" s="96" t="s">
        <v>3381</v>
      </c>
      <c r="Y87" s="93" t="s">
        <v>3409</v>
      </c>
      <c r="Z87" s="93" t="s">
        <v>3447</v>
      </c>
      <c r="AA87" s="93" t="s">
        <v>3448</v>
      </c>
      <c r="AB87" s="93">
        <v>2</v>
      </c>
      <c r="AC87" s="93">
        <v>2</v>
      </c>
      <c r="AD87" s="93">
        <v>2</v>
      </c>
      <c r="AE87" s="93" t="s">
        <v>3284</v>
      </c>
      <c r="AF87" s="93" t="s">
        <v>3244</v>
      </c>
      <c r="AG87" s="93" t="s">
        <v>3245</v>
      </c>
      <c r="AH87" s="93" t="s">
        <v>3442</v>
      </c>
      <c r="AI87" s="93">
        <v>45931</v>
      </c>
      <c r="AJ87" s="93"/>
      <c r="AK87" s="190" t="s">
        <v>3443</v>
      </c>
      <c r="AL87" s="93" t="s">
        <v>3444</v>
      </c>
    </row>
    <row r="88" spans="1:38" s="78" customFormat="1" ht="57.75" customHeight="1" x14ac:dyDescent="0.25">
      <c r="A88" s="180" t="s">
        <v>3245</v>
      </c>
      <c r="B88" s="91" t="s">
        <v>791</v>
      </c>
      <c r="C88" s="84" t="s">
        <v>4388</v>
      </c>
      <c r="D88" s="85" t="str">
        <f>CONCATENATE(E88, "-", F88, "-", G88, "-", H88, "-", I88, "-", A88)</f>
        <v>08-424-4-2025-0067-Sí</v>
      </c>
      <c r="E88" s="85" t="str">
        <f>MID(J88,1,2)</f>
        <v>08</v>
      </c>
      <c r="F88" s="85" t="str">
        <f>MID(J88,6,3)</f>
        <v>424</v>
      </c>
      <c r="G88" s="86" t="s">
        <v>937</v>
      </c>
      <c r="H88" s="88" t="s">
        <v>4093</v>
      </c>
      <c r="I88" s="89" t="s">
        <v>4389</v>
      </c>
      <c r="J88" s="90" t="s">
        <v>4390</v>
      </c>
      <c r="K88" s="90" t="s">
        <v>2396</v>
      </c>
      <c r="L88" s="94" t="s">
        <v>3239</v>
      </c>
      <c r="M88" s="92">
        <v>15000</v>
      </c>
      <c r="N88" s="92">
        <v>15000</v>
      </c>
      <c r="O88" s="92"/>
      <c r="P88" s="92"/>
      <c r="Q88" s="92"/>
      <c r="R88" s="92"/>
      <c r="S88" s="90" t="s">
        <v>3225</v>
      </c>
      <c r="T88" s="95" t="s">
        <v>3194</v>
      </c>
      <c r="U88" s="95">
        <v>1</v>
      </c>
      <c r="V88" s="95" t="s">
        <v>4391</v>
      </c>
      <c r="W88" s="95" t="s">
        <v>4392</v>
      </c>
      <c r="X88" s="96" t="s">
        <v>3381</v>
      </c>
      <c r="Y88" s="93" t="s">
        <v>3382</v>
      </c>
      <c r="Z88" s="93" t="s">
        <v>4393</v>
      </c>
      <c r="AA88" s="93" t="s">
        <v>4394</v>
      </c>
      <c r="AB88" s="93" t="s">
        <v>4378</v>
      </c>
      <c r="AC88" s="93" t="s">
        <v>4395</v>
      </c>
      <c r="AD88" s="93" t="s">
        <v>4396</v>
      </c>
      <c r="AE88" s="93" t="s">
        <v>4135</v>
      </c>
      <c r="AF88" s="93" t="s">
        <v>3244</v>
      </c>
      <c r="AG88" s="93" t="s">
        <v>3245</v>
      </c>
      <c r="AH88" s="93" t="s">
        <v>4395</v>
      </c>
      <c r="AI88" s="93">
        <v>45717</v>
      </c>
      <c r="AJ88" s="93" t="s">
        <v>4149</v>
      </c>
      <c r="AK88" s="190" t="s">
        <v>4138</v>
      </c>
      <c r="AL88" s="93" t="s">
        <v>4397</v>
      </c>
    </row>
    <row r="89" spans="1:38" s="78" customFormat="1" ht="57.75" customHeight="1" x14ac:dyDescent="0.25">
      <c r="A89" s="180" t="s">
        <v>3245</v>
      </c>
      <c r="B89" s="91" t="s">
        <v>106</v>
      </c>
      <c r="C89" s="84" t="s">
        <v>4398</v>
      </c>
      <c r="D89" s="85" t="str">
        <f>CONCATENATE(E89, "-", F89, "-", G89, "-", H89, "-", I89, "-", A89)</f>
        <v>10-423-4-2025-0068-Sí</v>
      </c>
      <c r="E89" s="85" t="str">
        <f>MID(J89,1,2)</f>
        <v>10</v>
      </c>
      <c r="F89" s="85" t="str">
        <f>MID(J89,6,3)</f>
        <v>423</v>
      </c>
      <c r="G89" s="86" t="s">
        <v>937</v>
      </c>
      <c r="H89" s="88" t="s">
        <v>4093</v>
      </c>
      <c r="I89" s="89" t="s">
        <v>4399</v>
      </c>
      <c r="J89" s="90" t="s">
        <v>1697</v>
      </c>
      <c r="K89" s="90" t="s">
        <v>1701</v>
      </c>
      <c r="L89" s="94" t="s">
        <v>3239</v>
      </c>
      <c r="M89" s="92">
        <v>6000</v>
      </c>
      <c r="N89" s="92">
        <v>6000</v>
      </c>
      <c r="O89" s="92"/>
      <c r="P89" s="92"/>
      <c r="Q89" s="92"/>
      <c r="R89" s="92"/>
      <c r="S89" s="90" t="s">
        <v>3225</v>
      </c>
      <c r="T89" s="95" t="s">
        <v>3194</v>
      </c>
      <c r="U89" s="95">
        <v>1</v>
      </c>
      <c r="V89" s="95" t="s">
        <v>3482</v>
      </c>
      <c r="W89" s="95" t="s">
        <v>1696</v>
      </c>
      <c r="X89" s="96" t="s">
        <v>3483</v>
      </c>
      <c r="Y89" s="93" t="s">
        <v>3484</v>
      </c>
      <c r="Z89" s="93" t="s">
        <v>3485</v>
      </c>
      <c r="AA89" s="93" t="s">
        <v>3486</v>
      </c>
      <c r="AB89" s="93">
        <v>1</v>
      </c>
      <c r="AC89" s="93">
        <v>1</v>
      </c>
      <c r="AD89" s="93">
        <v>1</v>
      </c>
      <c r="AE89" s="93" t="s">
        <v>3431</v>
      </c>
      <c r="AF89" s="93" t="s">
        <v>3487</v>
      </c>
      <c r="AG89" s="93" t="s">
        <v>3245</v>
      </c>
      <c r="AH89" s="93" t="s">
        <v>4400</v>
      </c>
      <c r="AI89" s="93" t="s">
        <v>3488</v>
      </c>
      <c r="AJ89" s="93">
        <v>46022</v>
      </c>
      <c r="AK89" s="190">
        <v>46082</v>
      </c>
      <c r="AL89" s="93" t="s">
        <v>4401</v>
      </c>
    </row>
    <row r="90" spans="1:38" s="78" customFormat="1" ht="57.75" customHeight="1" x14ac:dyDescent="0.25">
      <c r="A90" s="180" t="s">
        <v>3245</v>
      </c>
      <c r="B90" s="91" t="s">
        <v>1721</v>
      </c>
      <c r="C90" s="84" t="s">
        <v>4402</v>
      </c>
      <c r="D90" s="85" t="str">
        <f>CONCATENATE(E90, "-", F90, "-", G90, "-", H90, "-", I90, "-", A90)</f>
        <v>10-423-4-2025-0069-Sí</v>
      </c>
      <c r="E90" s="85" t="str">
        <f>MID(J90,1,2)</f>
        <v>10</v>
      </c>
      <c r="F90" s="85" t="str">
        <f>MID(J90,6,3)</f>
        <v>423</v>
      </c>
      <c r="G90" s="86" t="s">
        <v>937</v>
      </c>
      <c r="H90" s="88" t="s">
        <v>4093</v>
      </c>
      <c r="I90" s="89" t="s">
        <v>4403</v>
      </c>
      <c r="J90" s="90" t="s">
        <v>4404</v>
      </c>
      <c r="K90" s="90" t="s">
        <v>1738</v>
      </c>
      <c r="L90" s="94" t="s">
        <v>3239</v>
      </c>
      <c r="M90" s="92">
        <v>1000</v>
      </c>
      <c r="N90" s="92">
        <v>1000</v>
      </c>
      <c r="O90" s="92"/>
      <c r="P90" s="92"/>
      <c r="Q90" s="92"/>
      <c r="R90" s="92"/>
      <c r="S90" s="90" t="s">
        <v>3225</v>
      </c>
      <c r="T90" s="95" t="s">
        <v>3194</v>
      </c>
      <c r="U90" s="95">
        <v>1</v>
      </c>
      <c r="V90" s="95" t="s">
        <v>3497</v>
      </c>
      <c r="W90" s="95" t="s">
        <v>3498</v>
      </c>
      <c r="X90" s="96" t="s">
        <v>3483</v>
      </c>
      <c r="Y90" s="93" t="s">
        <v>3484</v>
      </c>
      <c r="Z90" s="93" t="s">
        <v>3499</v>
      </c>
      <c r="AA90" s="93" t="s">
        <v>2132</v>
      </c>
      <c r="AB90" s="93">
        <v>2</v>
      </c>
      <c r="AC90" s="93">
        <v>2</v>
      </c>
      <c r="AD90" s="93">
        <v>2</v>
      </c>
      <c r="AE90" s="93" t="s">
        <v>3251</v>
      </c>
      <c r="AF90" s="93" t="s">
        <v>3244</v>
      </c>
      <c r="AG90" s="93" t="s">
        <v>3245</v>
      </c>
      <c r="AH90" s="93" t="s">
        <v>3500</v>
      </c>
      <c r="AI90" s="93" t="s">
        <v>3488</v>
      </c>
      <c r="AJ90" s="93">
        <v>45872</v>
      </c>
      <c r="AK90" s="190">
        <v>46022</v>
      </c>
      <c r="AL90" s="93" t="s">
        <v>4405</v>
      </c>
    </row>
    <row r="91" spans="1:38" s="78" customFormat="1" ht="57.75" customHeight="1" x14ac:dyDescent="0.25">
      <c r="A91" s="180" t="s">
        <v>3245</v>
      </c>
      <c r="B91" s="91" t="s">
        <v>1721</v>
      </c>
      <c r="C91" s="84" t="s">
        <v>4406</v>
      </c>
      <c r="D91" s="85" t="str">
        <f>CONCATENATE(E91, "-", F91, "-", G91, "-", H91, "-", I91, "-", A91)</f>
        <v>10-423-4-2025-0070-Sí</v>
      </c>
      <c r="E91" s="85" t="str">
        <f>MID(J91,1,2)</f>
        <v>10</v>
      </c>
      <c r="F91" s="85" t="str">
        <f>MID(J91,6,3)</f>
        <v>423</v>
      </c>
      <c r="G91" s="86" t="s">
        <v>937</v>
      </c>
      <c r="H91" s="88" t="s">
        <v>4093</v>
      </c>
      <c r="I91" s="89" t="s">
        <v>4407</v>
      </c>
      <c r="J91" s="90" t="s">
        <v>4404</v>
      </c>
      <c r="K91" s="90" t="s">
        <v>1738</v>
      </c>
      <c r="L91" s="94" t="s">
        <v>3239</v>
      </c>
      <c r="M91" s="92">
        <v>600</v>
      </c>
      <c r="N91" s="92">
        <v>600</v>
      </c>
      <c r="O91" s="92"/>
      <c r="P91" s="92"/>
      <c r="Q91" s="92"/>
      <c r="R91" s="92"/>
      <c r="S91" s="90" t="s">
        <v>3225</v>
      </c>
      <c r="T91" s="95" t="s">
        <v>3194</v>
      </c>
      <c r="U91" s="95">
        <v>1</v>
      </c>
      <c r="V91" s="95" t="s">
        <v>3501</v>
      </c>
      <c r="W91" s="95" t="s">
        <v>3502</v>
      </c>
      <c r="X91" s="96" t="s">
        <v>3483</v>
      </c>
      <c r="Y91" s="93" t="s">
        <v>3484</v>
      </c>
      <c r="Z91" s="93" t="s">
        <v>3503</v>
      </c>
      <c r="AA91" s="93" t="s">
        <v>3486</v>
      </c>
      <c r="AB91" s="93">
        <v>1</v>
      </c>
      <c r="AC91" s="93">
        <v>1</v>
      </c>
      <c r="AD91" s="93">
        <v>1</v>
      </c>
      <c r="AE91" s="93" t="s">
        <v>3431</v>
      </c>
      <c r="AF91" s="93" t="s">
        <v>3487</v>
      </c>
      <c r="AG91" s="93" t="s">
        <v>3245</v>
      </c>
      <c r="AH91" s="93" t="s">
        <v>3504</v>
      </c>
      <c r="AI91" s="93" t="s">
        <v>3488</v>
      </c>
      <c r="AJ91" s="93">
        <v>45874</v>
      </c>
      <c r="AK91" s="190">
        <v>45961</v>
      </c>
      <c r="AL91" s="93" t="s">
        <v>3503</v>
      </c>
    </row>
    <row r="92" spans="1:38" s="78" customFormat="1" ht="57.75" customHeight="1" x14ac:dyDescent="0.25">
      <c r="A92" s="180" t="s">
        <v>3245</v>
      </c>
      <c r="B92" s="91" t="s">
        <v>1721</v>
      </c>
      <c r="C92" s="84" t="s">
        <v>4408</v>
      </c>
      <c r="D92" s="85" t="str">
        <f>CONCATENATE(E92, "-", F92, "-", G92, "-", H92, "-", I92, "-", A92)</f>
        <v>10-423-4-2025-0071-Sí</v>
      </c>
      <c r="E92" s="85" t="str">
        <f>MID(J92,1,2)</f>
        <v>10</v>
      </c>
      <c r="F92" s="85" t="str">
        <f>MID(J92,6,3)</f>
        <v>423</v>
      </c>
      <c r="G92" s="86" t="s">
        <v>937</v>
      </c>
      <c r="H92" s="88" t="s">
        <v>4093</v>
      </c>
      <c r="I92" s="89" t="s">
        <v>4409</v>
      </c>
      <c r="J92" s="90" t="s">
        <v>4404</v>
      </c>
      <c r="K92" s="90" t="s">
        <v>1738</v>
      </c>
      <c r="L92" s="94" t="s">
        <v>3239</v>
      </c>
      <c r="M92" s="92">
        <v>800</v>
      </c>
      <c r="N92" s="92">
        <v>800</v>
      </c>
      <c r="O92" s="92"/>
      <c r="P92" s="92"/>
      <c r="Q92" s="92"/>
      <c r="R92" s="92"/>
      <c r="S92" s="90" t="s">
        <v>3225</v>
      </c>
      <c r="T92" s="95" t="s">
        <v>3194</v>
      </c>
      <c r="U92" s="95">
        <v>1</v>
      </c>
      <c r="V92" s="95" t="s">
        <v>3505</v>
      </c>
      <c r="W92" s="95" t="s">
        <v>3506</v>
      </c>
      <c r="X92" s="96" t="s">
        <v>3483</v>
      </c>
      <c r="Y92" s="93" t="s">
        <v>3484</v>
      </c>
      <c r="Z92" s="93" t="s">
        <v>3507</v>
      </c>
      <c r="AA92" s="93" t="s">
        <v>3486</v>
      </c>
      <c r="AB92" s="93">
        <v>1</v>
      </c>
      <c r="AC92" s="93">
        <v>1</v>
      </c>
      <c r="AD92" s="93">
        <v>1</v>
      </c>
      <c r="AE92" s="93" t="s">
        <v>3431</v>
      </c>
      <c r="AF92" s="93" t="s">
        <v>3487</v>
      </c>
      <c r="AG92" s="93" t="s">
        <v>3245</v>
      </c>
      <c r="AH92" s="93" t="s">
        <v>3508</v>
      </c>
      <c r="AI92" s="93" t="s">
        <v>3509</v>
      </c>
      <c r="AJ92" s="93">
        <v>45875</v>
      </c>
      <c r="AK92" s="190">
        <v>46022</v>
      </c>
      <c r="AL92" s="93" t="s">
        <v>3510</v>
      </c>
    </row>
    <row r="93" spans="1:38" s="78" customFormat="1" ht="57.75" customHeight="1" x14ac:dyDescent="0.25">
      <c r="A93" s="180" t="s">
        <v>3245</v>
      </c>
      <c r="B93" s="91" t="s">
        <v>1721</v>
      </c>
      <c r="C93" s="84" t="s">
        <v>4410</v>
      </c>
      <c r="D93" s="85" t="str">
        <f>CONCATENATE(E93, "-", F93, "-", G93, "-", H93, "-", I93, "-", A93)</f>
        <v>10-423-4-2025-0072-Sí</v>
      </c>
      <c r="E93" s="85" t="str">
        <f>MID(J93,1,2)</f>
        <v>10</v>
      </c>
      <c r="F93" s="85" t="str">
        <f>MID(J93,6,3)</f>
        <v>423</v>
      </c>
      <c r="G93" s="86" t="s">
        <v>937</v>
      </c>
      <c r="H93" s="88" t="s">
        <v>4093</v>
      </c>
      <c r="I93" s="89" t="s">
        <v>4411</v>
      </c>
      <c r="J93" s="90" t="s">
        <v>4404</v>
      </c>
      <c r="K93" s="90" t="s">
        <v>1738</v>
      </c>
      <c r="L93" s="94" t="s">
        <v>3239</v>
      </c>
      <c r="M93" s="92">
        <v>1500</v>
      </c>
      <c r="N93" s="92">
        <v>1500</v>
      </c>
      <c r="O93" s="92"/>
      <c r="P93" s="92"/>
      <c r="Q93" s="92"/>
      <c r="R93" s="92"/>
      <c r="S93" s="90" t="s">
        <v>3225</v>
      </c>
      <c r="T93" s="95" t="s">
        <v>3194</v>
      </c>
      <c r="U93" s="95">
        <v>1</v>
      </c>
      <c r="V93" s="95" t="s">
        <v>4412</v>
      </c>
      <c r="W93" s="95" t="s">
        <v>4413</v>
      </c>
      <c r="X93" s="96" t="s">
        <v>3483</v>
      </c>
      <c r="Y93" s="93" t="s">
        <v>3484</v>
      </c>
      <c r="Z93" s="93" t="s">
        <v>4414</v>
      </c>
      <c r="AA93" s="93" t="s">
        <v>3486</v>
      </c>
      <c r="AB93" s="93">
        <v>1</v>
      </c>
      <c r="AC93" s="93"/>
      <c r="AD93" s="93"/>
      <c r="AE93" s="93" t="s">
        <v>3431</v>
      </c>
      <c r="AF93" s="93" t="s">
        <v>3487</v>
      </c>
      <c r="AG93" s="93" t="s">
        <v>3245</v>
      </c>
      <c r="AH93" s="93" t="s">
        <v>4415</v>
      </c>
      <c r="AI93" s="93" t="s">
        <v>3488</v>
      </c>
      <c r="AJ93" s="93">
        <v>45838</v>
      </c>
      <c r="AK93" s="190">
        <v>45930</v>
      </c>
      <c r="AL93" s="93" t="s">
        <v>4416</v>
      </c>
    </row>
    <row r="94" spans="1:38" s="78" customFormat="1" ht="57.75" customHeight="1" x14ac:dyDescent="0.25">
      <c r="A94" s="180" t="s">
        <v>3245</v>
      </c>
      <c r="B94" s="91" t="s">
        <v>1721</v>
      </c>
      <c r="C94" s="84" t="s">
        <v>4417</v>
      </c>
      <c r="D94" s="85" t="str">
        <f>CONCATENATE(E94, "-", F94, "-", G94, "-", H94, "-", I94, "-", A94)</f>
        <v>10-423-4-2025-0073-Sí</v>
      </c>
      <c r="E94" s="85" t="str">
        <f>MID(J94,1,2)</f>
        <v>10</v>
      </c>
      <c r="F94" s="85" t="str">
        <f>MID(J94,6,3)</f>
        <v>423</v>
      </c>
      <c r="G94" s="86" t="s">
        <v>937</v>
      </c>
      <c r="H94" s="88" t="s">
        <v>4093</v>
      </c>
      <c r="I94" s="89" t="s">
        <v>4418</v>
      </c>
      <c r="J94" s="90" t="s">
        <v>4419</v>
      </c>
      <c r="K94" s="90" t="s">
        <v>1745</v>
      </c>
      <c r="L94" s="94" t="s">
        <v>3239</v>
      </c>
      <c r="M94" s="92">
        <v>1800</v>
      </c>
      <c r="N94" s="92">
        <v>1800</v>
      </c>
      <c r="O94" s="92"/>
      <c r="P94" s="92"/>
      <c r="Q94" s="92"/>
      <c r="R94" s="92"/>
      <c r="S94" s="90" t="s">
        <v>3225</v>
      </c>
      <c r="T94" s="95" t="s">
        <v>3194</v>
      </c>
      <c r="U94" s="95">
        <v>1</v>
      </c>
      <c r="V94" s="95" t="s">
        <v>3491</v>
      </c>
      <c r="W94" s="95" t="s">
        <v>3492</v>
      </c>
      <c r="X94" s="96" t="s">
        <v>3483</v>
      </c>
      <c r="Y94" s="93" t="s">
        <v>3484</v>
      </c>
      <c r="Z94" s="93" t="s">
        <v>3493</v>
      </c>
      <c r="AA94" s="93" t="s">
        <v>3490</v>
      </c>
      <c r="AB94" s="93">
        <v>3</v>
      </c>
      <c r="AC94" s="93">
        <v>3</v>
      </c>
      <c r="AD94" s="93" t="s">
        <v>5277</v>
      </c>
      <c r="AE94" s="93" t="s">
        <v>3284</v>
      </c>
      <c r="AF94" s="93" t="s">
        <v>3244</v>
      </c>
      <c r="AG94" s="93" t="s">
        <v>3245</v>
      </c>
      <c r="AH94" s="93" t="s">
        <v>3360</v>
      </c>
      <c r="AI94" s="93" t="s">
        <v>3488</v>
      </c>
      <c r="AJ94" s="93">
        <v>45991</v>
      </c>
      <c r="AK94" s="190">
        <v>46001</v>
      </c>
      <c r="AL94" s="93" t="s">
        <v>3494</v>
      </c>
    </row>
    <row r="95" spans="1:38" s="78" customFormat="1" ht="57.75" customHeight="1" x14ac:dyDescent="0.25">
      <c r="A95" s="180" t="s">
        <v>3245</v>
      </c>
      <c r="B95" s="91" t="s">
        <v>1721</v>
      </c>
      <c r="C95" s="84" t="s">
        <v>4420</v>
      </c>
      <c r="D95" s="85" t="str">
        <f>CONCATENATE(E95, "-", F95, "-", G95, "-", H95, "-", I95, "-", A95)</f>
        <v>10-423-4-2025-0074-Sí</v>
      </c>
      <c r="E95" s="85" t="str">
        <f>MID(J95,1,2)</f>
        <v>10</v>
      </c>
      <c r="F95" s="85" t="str">
        <f>MID(J95,6,3)</f>
        <v>423</v>
      </c>
      <c r="G95" s="86" t="s">
        <v>937</v>
      </c>
      <c r="H95" s="88" t="s">
        <v>4093</v>
      </c>
      <c r="I95" s="89" t="s">
        <v>4421</v>
      </c>
      <c r="J95" s="90" t="s">
        <v>4419</v>
      </c>
      <c r="K95" s="90" t="s">
        <v>1745</v>
      </c>
      <c r="L95" s="94" t="s">
        <v>3239</v>
      </c>
      <c r="M95" s="92">
        <v>600</v>
      </c>
      <c r="N95" s="92">
        <v>600</v>
      </c>
      <c r="O95" s="92"/>
      <c r="P95" s="92"/>
      <c r="Q95" s="92"/>
      <c r="R95" s="92"/>
      <c r="S95" s="90" t="s">
        <v>3225</v>
      </c>
      <c r="T95" s="95" t="s">
        <v>3194</v>
      </c>
      <c r="U95" s="95">
        <v>1</v>
      </c>
      <c r="V95" s="95" t="s">
        <v>3495</v>
      </c>
      <c r="W95" s="95" t="s">
        <v>4422</v>
      </c>
      <c r="X95" s="96" t="s">
        <v>3483</v>
      </c>
      <c r="Y95" s="93" t="s">
        <v>3484</v>
      </c>
      <c r="Z95" s="93" t="s">
        <v>4423</v>
      </c>
      <c r="AA95" s="93" t="s">
        <v>3486</v>
      </c>
      <c r="AB95" s="93">
        <v>1</v>
      </c>
      <c r="AC95" s="93">
        <v>1</v>
      </c>
      <c r="AD95" s="93">
        <v>1</v>
      </c>
      <c r="AE95" s="93" t="s">
        <v>3431</v>
      </c>
      <c r="AF95" s="93" t="s">
        <v>3487</v>
      </c>
      <c r="AG95" s="93" t="s">
        <v>3245</v>
      </c>
      <c r="AH95" s="93" t="s">
        <v>3496</v>
      </c>
      <c r="AI95" s="93" t="s">
        <v>3488</v>
      </c>
      <c r="AJ95" s="93">
        <v>45869</v>
      </c>
      <c r="AK95" s="190">
        <v>45961</v>
      </c>
      <c r="AL95" s="93" t="s">
        <v>4424</v>
      </c>
    </row>
    <row r="96" spans="1:38" s="78" customFormat="1" ht="57.75" customHeight="1" x14ac:dyDescent="0.25">
      <c r="A96" s="180" t="s">
        <v>3245</v>
      </c>
      <c r="B96" s="91" t="s">
        <v>1799</v>
      </c>
      <c r="C96" s="84" t="s">
        <v>4425</v>
      </c>
      <c r="D96" s="85" t="str">
        <f>CONCATENATE(E96, "-", F96, "-", G96, "-", H96, "-", I96, "-", A96)</f>
        <v>10-423-4-2025-0075-Sí</v>
      </c>
      <c r="E96" s="85" t="str">
        <f>MID(J96,1,2)</f>
        <v>10</v>
      </c>
      <c r="F96" s="85" t="str">
        <f>MID(J96,6,3)</f>
        <v>423</v>
      </c>
      <c r="G96" s="86" t="s">
        <v>937</v>
      </c>
      <c r="H96" s="88" t="s">
        <v>4093</v>
      </c>
      <c r="I96" s="89" t="s">
        <v>4426</v>
      </c>
      <c r="J96" s="90" t="s">
        <v>4427</v>
      </c>
      <c r="K96" s="90" t="s">
        <v>3511</v>
      </c>
      <c r="L96" s="94" t="s">
        <v>3239</v>
      </c>
      <c r="M96" s="92">
        <v>1500</v>
      </c>
      <c r="N96" s="92">
        <v>1500</v>
      </c>
      <c r="O96" s="92"/>
      <c r="P96" s="92"/>
      <c r="Q96" s="92"/>
      <c r="R96" s="92"/>
      <c r="S96" s="90" t="s">
        <v>3512</v>
      </c>
      <c r="T96" s="95" t="s">
        <v>3194</v>
      </c>
      <c r="U96" s="95">
        <v>1</v>
      </c>
      <c r="V96" s="95" t="s">
        <v>3513</v>
      </c>
      <c r="W96" s="95" t="s">
        <v>3514</v>
      </c>
      <c r="X96" s="96" t="s">
        <v>3381</v>
      </c>
      <c r="Y96" s="93" t="s">
        <v>4159</v>
      </c>
      <c r="Z96" s="93" t="s">
        <v>3515</v>
      </c>
      <c r="AA96" s="93" t="s">
        <v>3516</v>
      </c>
      <c r="AB96" s="93">
        <v>6</v>
      </c>
      <c r="AC96" s="93">
        <v>5</v>
      </c>
      <c r="AD96" s="93">
        <v>6</v>
      </c>
      <c r="AE96" s="93" t="s">
        <v>3431</v>
      </c>
      <c r="AF96" s="93" t="s">
        <v>3244</v>
      </c>
      <c r="AG96" s="93" t="s">
        <v>3245</v>
      </c>
      <c r="AH96" s="93" t="s">
        <v>3517</v>
      </c>
      <c r="AI96" s="93" t="s">
        <v>3518</v>
      </c>
      <c r="AJ96" s="93">
        <v>45991</v>
      </c>
      <c r="AK96" s="190">
        <v>46022</v>
      </c>
      <c r="AL96" s="93" t="s">
        <v>3515</v>
      </c>
    </row>
    <row r="97" spans="1:38" s="78" customFormat="1" ht="57.75" customHeight="1" x14ac:dyDescent="0.25">
      <c r="A97" s="180" t="s">
        <v>3245</v>
      </c>
      <c r="B97" s="91" t="s">
        <v>1799</v>
      </c>
      <c r="C97" s="84" t="s">
        <v>4428</v>
      </c>
      <c r="D97" s="85" t="str">
        <f>CONCATENATE(E97, "-", F97, "-", G97, "-", H97, "-", I97, "-", A97)</f>
        <v>10-423-4-2025-0076-Sí</v>
      </c>
      <c r="E97" s="85" t="str">
        <f>MID(J97,1,2)</f>
        <v>10</v>
      </c>
      <c r="F97" s="85" t="str">
        <f>MID(J97,6,3)</f>
        <v>423</v>
      </c>
      <c r="G97" s="86" t="s">
        <v>937</v>
      </c>
      <c r="H97" s="88" t="s">
        <v>4093</v>
      </c>
      <c r="I97" s="89" t="s">
        <v>4429</v>
      </c>
      <c r="J97" s="90" t="s">
        <v>4427</v>
      </c>
      <c r="K97" s="90" t="s">
        <v>3511</v>
      </c>
      <c r="L97" s="94" t="s">
        <v>3239</v>
      </c>
      <c r="M97" s="92">
        <v>2000</v>
      </c>
      <c r="N97" s="92">
        <v>2000</v>
      </c>
      <c r="O97" s="92"/>
      <c r="P97" s="92"/>
      <c r="Q97" s="92"/>
      <c r="R97" s="92"/>
      <c r="S97" s="90" t="s">
        <v>3512</v>
      </c>
      <c r="T97" s="95" t="s">
        <v>3194</v>
      </c>
      <c r="U97" s="95">
        <v>1</v>
      </c>
      <c r="V97" s="95" t="s">
        <v>3519</v>
      </c>
      <c r="W97" s="95" t="s">
        <v>3520</v>
      </c>
      <c r="X97" s="96" t="s">
        <v>3483</v>
      </c>
      <c r="Y97" s="93" t="s">
        <v>3484</v>
      </c>
      <c r="Z97" s="93" t="s">
        <v>3521</v>
      </c>
      <c r="AA97" s="93" t="s">
        <v>3522</v>
      </c>
      <c r="AB97" s="93">
        <v>1</v>
      </c>
      <c r="AC97" s="93">
        <v>1</v>
      </c>
      <c r="AD97" s="93">
        <v>1</v>
      </c>
      <c r="AE97" s="93" t="s">
        <v>3431</v>
      </c>
      <c r="AF97" s="93" t="s">
        <v>3487</v>
      </c>
      <c r="AG97" s="93" t="s">
        <v>3245</v>
      </c>
      <c r="AH97" s="93" t="s">
        <v>3523</v>
      </c>
      <c r="AI97" s="93" t="s">
        <v>3518</v>
      </c>
      <c r="AJ97" s="93">
        <v>45930</v>
      </c>
      <c r="AK97" s="190">
        <v>45991</v>
      </c>
      <c r="AL97" s="93" t="s">
        <v>3521</v>
      </c>
    </row>
    <row r="98" spans="1:38" s="78" customFormat="1" ht="57.75" customHeight="1" x14ac:dyDescent="0.25">
      <c r="A98" s="180" t="s">
        <v>3245</v>
      </c>
      <c r="B98" s="91" t="s">
        <v>1799</v>
      </c>
      <c r="C98" s="84" t="s">
        <v>4430</v>
      </c>
      <c r="D98" s="85" t="str">
        <f>CONCATENATE(E98, "-", F98, "-", G98, "-", H98, "-", I98, "-", A98)</f>
        <v>10-423-4-2025-0077-Sí</v>
      </c>
      <c r="E98" s="85" t="str">
        <f>MID(J98,1,2)</f>
        <v>10</v>
      </c>
      <c r="F98" s="85" t="str">
        <f>MID(J98,6,3)</f>
        <v>423</v>
      </c>
      <c r="G98" s="86" t="s">
        <v>937</v>
      </c>
      <c r="H98" s="88" t="s">
        <v>4093</v>
      </c>
      <c r="I98" s="89" t="s">
        <v>4431</v>
      </c>
      <c r="J98" s="90" t="s">
        <v>4427</v>
      </c>
      <c r="K98" s="90" t="s">
        <v>3511</v>
      </c>
      <c r="L98" s="94" t="s">
        <v>3239</v>
      </c>
      <c r="M98" s="92">
        <v>800</v>
      </c>
      <c r="N98" s="92">
        <v>800</v>
      </c>
      <c r="O98" s="92"/>
      <c r="P98" s="92"/>
      <c r="Q98" s="92"/>
      <c r="R98" s="92"/>
      <c r="S98" s="90" t="s">
        <v>3512</v>
      </c>
      <c r="T98" s="95" t="s">
        <v>3194</v>
      </c>
      <c r="U98" s="95">
        <v>1</v>
      </c>
      <c r="V98" s="95" t="s">
        <v>3524</v>
      </c>
      <c r="W98" s="95" t="s">
        <v>3525</v>
      </c>
      <c r="X98" s="96" t="s">
        <v>3483</v>
      </c>
      <c r="Y98" s="93" t="s">
        <v>3484</v>
      </c>
      <c r="Z98" s="93" t="s">
        <v>3526</v>
      </c>
      <c r="AA98" s="93" t="s">
        <v>3522</v>
      </c>
      <c r="AB98" s="93">
        <v>1</v>
      </c>
      <c r="AC98" s="93">
        <v>1</v>
      </c>
      <c r="AD98" s="93">
        <v>1</v>
      </c>
      <c r="AE98" s="93" t="s">
        <v>3431</v>
      </c>
      <c r="AF98" s="93" t="s">
        <v>3487</v>
      </c>
      <c r="AG98" s="93" t="s">
        <v>3245</v>
      </c>
      <c r="AH98" s="93" t="s">
        <v>3527</v>
      </c>
      <c r="AI98" s="93" t="s">
        <v>3518</v>
      </c>
      <c r="AJ98" s="93">
        <v>45930</v>
      </c>
      <c r="AK98" s="190">
        <v>45991</v>
      </c>
      <c r="AL98" s="93" t="s">
        <v>3526</v>
      </c>
    </row>
    <row r="99" spans="1:38" s="78" customFormat="1" ht="57.75" customHeight="1" x14ac:dyDescent="0.25">
      <c r="A99" s="180" t="s">
        <v>3245</v>
      </c>
      <c r="B99" s="91" t="s">
        <v>1799</v>
      </c>
      <c r="C99" s="84" t="s">
        <v>4432</v>
      </c>
      <c r="D99" s="85" t="str">
        <f>CONCATENATE(E99, "-", F99, "-", G99, "-", H99, "-", I99, "-", A99)</f>
        <v>10-423-4-2025-0078-Sí</v>
      </c>
      <c r="E99" s="85" t="str">
        <f>MID(J99,1,2)</f>
        <v>10</v>
      </c>
      <c r="F99" s="85" t="str">
        <f>MID(J99,6,3)</f>
        <v>423</v>
      </c>
      <c r="G99" s="86" t="s">
        <v>937</v>
      </c>
      <c r="H99" s="88" t="s">
        <v>4093</v>
      </c>
      <c r="I99" s="89" t="s">
        <v>4433</v>
      </c>
      <c r="J99" s="90" t="s">
        <v>5276</v>
      </c>
      <c r="K99" s="90" t="s">
        <v>4434</v>
      </c>
      <c r="L99" s="94" t="s">
        <v>3239</v>
      </c>
      <c r="M99" s="92">
        <v>500</v>
      </c>
      <c r="N99" s="92">
        <v>500</v>
      </c>
      <c r="O99" s="92"/>
      <c r="P99" s="92"/>
      <c r="Q99" s="92"/>
      <c r="R99" s="92"/>
      <c r="S99" s="90" t="s">
        <v>3225</v>
      </c>
      <c r="T99" s="95" t="s">
        <v>3194</v>
      </c>
      <c r="U99" s="95">
        <v>1</v>
      </c>
      <c r="V99" s="95" t="s">
        <v>3528</v>
      </c>
      <c r="W99" s="95" t="s">
        <v>4435</v>
      </c>
      <c r="X99" s="96" t="s">
        <v>3381</v>
      </c>
      <c r="Y99" s="93" t="s">
        <v>4159</v>
      </c>
      <c r="Z99" s="93" t="s">
        <v>3526</v>
      </c>
      <c r="AA99" s="93" t="s">
        <v>4436</v>
      </c>
      <c r="AB99" s="93">
        <v>5</v>
      </c>
      <c r="AC99" s="93">
        <v>0</v>
      </c>
      <c r="AD99" s="93">
        <v>0</v>
      </c>
      <c r="AE99" s="93" t="s">
        <v>4437</v>
      </c>
      <c r="AF99" s="93" t="s">
        <v>3244</v>
      </c>
      <c r="AG99" s="93" t="s">
        <v>3245</v>
      </c>
      <c r="AH99" s="93" t="s">
        <v>3360</v>
      </c>
      <c r="AI99" s="93" t="s">
        <v>3518</v>
      </c>
      <c r="AJ99" s="93">
        <v>45991</v>
      </c>
      <c r="AK99" s="190">
        <v>46001</v>
      </c>
      <c r="AL99" s="93" t="s">
        <v>3526</v>
      </c>
    </row>
    <row r="100" spans="1:38" s="78" customFormat="1" ht="57.75" customHeight="1" x14ac:dyDescent="0.25">
      <c r="A100" s="180" t="s">
        <v>3245</v>
      </c>
      <c r="B100" s="91" t="s">
        <v>1799</v>
      </c>
      <c r="C100" s="84" t="s">
        <v>4438</v>
      </c>
      <c r="D100" s="85" t="str">
        <f>CONCATENATE(E100, "-", F100, "-", G100, "-", H100, "-", I100, "-", A100)</f>
        <v>10-423-4-2025-0079-Sí</v>
      </c>
      <c r="E100" s="85" t="str">
        <f>MID(J100,1,2)</f>
        <v>10</v>
      </c>
      <c r="F100" s="85" t="str">
        <f>MID(J100,6,3)</f>
        <v>423</v>
      </c>
      <c r="G100" s="86" t="s">
        <v>937</v>
      </c>
      <c r="H100" s="88" t="s">
        <v>4093</v>
      </c>
      <c r="I100" s="89" t="s">
        <v>4439</v>
      </c>
      <c r="J100" s="90" t="s">
        <v>5276</v>
      </c>
      <c r="K100" s="90" t="s">
        <v>4434</v>
      </c>
      <c r="L100" s="94" t="s">
        <v>3239</v>
      </c>
      <c r="M100" s="92">
        <v>700</v>
      </c>
      <c r="N100" s="92">
        <v>700</v>
      </c>
      <c r="O100" s="92"/>
      <c r="P100" s="92"/>
      <c r="Q100" s="92"/>
      <c r="R100" s="92"/>
      <c r="S100" s="90" t="s">
        <v>3225</v>
      </c>
      <c r="T100" s="95" t="s">
        <v>3194</v>
      </c>
      <c r="U100" s="95">
        <v>1</v>
      </c>
      <c r="V100" s="95" t="s">
        <v>3529</v>
      </c>
      <c r="W100" s="95" t="s">
        <v>4440</v>
      </c>
      <c r="X100" s="96" t="s">
        <v>3381</v>
      </c>
      <c r="Y100" s="93" t="s">
        <v>4159</v>
      </c>
      <c r="Z100" s="93" t="s">
        <v>3526</v>
      </c>
      <c r="AA100" s="93" t="s">
        <v>4441</v>
      </c>
      <c r="AB100" s="93">
        <v>50</v>
      </c>
      <c r="AC100" s="93">
        <v>0</v>
      </c>
      <c r="AD100" s="93">
        <v>0</v>
      </c>
      <c r="AE100" s="93" t="s">
        <v>3284</v>
      </c>
      <c r="AF100" s="93" t="s">
        <v>3244</v>
      </c>
      <c r="AG100" s="93" t="s">
        <v>3245</v>
      </c>
      <c r="AH100" s="93" t="s">
        <v>3360</v>
      </c>
      <c r="AI100" s="93" t="s">
        <v>3518</v>
      </c>
      <c r="AJ100" s="93">
        <v>45991</v>
      </c>
      <c r="AK100" s="190" t="s">
        <v>5275</v>
      </c>
      <c r="AL100" s="93" t="s">
        <v>3526</v>
      </c>
    </row>
    <row r="101" spans="1:38" s="78" customFormat="1" ht="57.75" customHeight="1" x14ac:dyDescent="0.25">
      <c r="A101" s="180" t="s">
        <v>3245</v>
      </c>
      <c r="B101" s="91" t="s">
        <v>1856</v>
      </c>
      <c r="C101" s="84" t="s">
        <v>4442</v>
      </c>
      <c r="D101" s="85" t="str">
        <f>CONCATENATE(E101, "-", F101, "-", G101, "-", H101, "-", I101, "-", A101)</f>
        <v>10-426-4-2025-0080-Sí</v>
      </c>
      <c r="E101" s="85" t="str">
        <f>MID(J101,1,2)</f>
        <v>10</v>
      </c>
      <c r="F101" s="85" t="str">
        <f>MID(J101,6,3)</f>
        <v>426</v>
      </c>
      <c r="G101" s="86" t="s">
        <v>937</v>
      </c>
      <c r="H101" s="88" t="s">
        <v>4093</v>
      </c>
      <c r="I101" s="89" t="s">
        <v>4443</v>
      </c>
      <c r="J101" s="90" t="s">
        <v>1874</v>
      </c>
      <c r="K101" s="90" t="s">
        <v>3530</v>
      </c>
      <c r="L101" s="94" t="s">
        <v>3239</v>
      </c>
      <c r="M101" s="92">
        <v>2500</v>
      </c>
      <c r="N101" s="92">
        <v>2500</v>
      </c>
      <c r="O101" s="92"/>
      <c r="P101" s="92"/>
      <c r="Q101" s="92"/>
      <c r="R101" s="92"/>
      <c r="S101" s="90" t="s">
        <v>3225</v>
      </c>
      <c r="T101" s="95" t="s">
        <v>3194</v>
      </c>
      <c r="U101" s="95">
        <v>1</v>
      </c>
      <c r="V101" s="95" t="s">
        <v>3531</v>
      </c>
      <c r="W101" s="95" t="s">
        <v>3532</v>
      </c>
      <c r="X101" s="96" t="s">
        <v>3381</v>
      </c>
      <c r="Y101" s="93" t="s">
        <v>3409</v>
      </c>
      <c r="Z101" s="93" t="s">
        <v>4444</v>
      </c>
      <c r="AA101" s="93" t="s">
        <v>3462</v>
      </c>
      <c r="AB101" s="93">
        <v>3</v>
      </c>
      <c r="AC101" s="93">
        <v>3</v>
      </c>
      <c r="AD101" s="93" t="s">
        <v>4445</v>
      </c>
      <c r="AE101" s="93" t="s">
        <v>3284</v>
      </c>
      <c r="AF101" s="93" t="s">
        <v>3244</v>
      </c>
      <c r="AG101" s="93" t="s">
        <v>3245</v>
      </c>
      <c r="AH101" s="93" t="s">
        <v>3531</v>
      </c>
      <c r="AI101" s="93">
        <v>45901</v>
      </c>
      <c r="AJ101" s="93">
        <v>2025</v>
      </c>
      <c r="AK101" s="190" t="s">
        <v>3534</v>
      </c>
      <c r="AL101" s="93" t="s">
        <v>3533</v>
      </c>
    </row>
    <row r="102" spans="1:38" s="78" customFormat="1" ht="57.75" customHeight="1" x14ac:dyDescent="0.25">
      <c r="A102" s="180" t="s">
        <v>3245</v>
      </c>
      <c r="B102" s="91" t="s">
        <v>1889</v>
      </c>
      <c r="C102" s="84" t="s">
        <v>4446</v>
      </c>
      <c r="D102" s="85" t="str">
        <f>CONCATENATE(E102, "-", F102, "-", G102, "-", H102, "-", I102, "-", A102)</f>
        <v>10-426-4-2025-0081-Sí</v>
      </c>
      <c r="E102" s="85" t="str">
        <f>MID(J102,1,2)</f>
        <v>10</v>
      </c>
      <c r="F102" s="85" t="str">
        <f>MID(J102,6,3)</f>
        <v>426</v>
      </c>
      <c r="G102" s="86" t="s">
        <v>937</v>
      </c>
      <c r="H102" s="88" t="s">
        <v>4093</v>
      </c>
      <c r="I102" s="89" t="s">
        <v>4447</v>
      </c>
      <c r="J102" s="90" t="s">
        <v>4448</v>
      </c>
      <c r="K102" s="90" t="s">
        <v>3152</v>
      </c>
      <c r="L102" s="94" t="s">
        <v>3239</v>
      </c>
      <c r="M102" s="92">
        <v>2500</v>
      </c>
      <c r="N102" s="92">
        <v>2500</v>
      </c>
      <c r="O102" s="92"/>
      <c r="P102" s="92"/>
      <c r="Q102" s="92"/>
      <c r="R102" s="92"/>
      <c r="S102" s="90" t="s">
        <v>3225</v>
      </c>
      <c r="T102" s="95" t="s">
        <v>3194</v>
      </c>
      <c r="U102" s="95">
        <v>1</v>
      </c>
      <c r="V102" s="95" t="s">
        <v>4449</v>
      </c>
      <c r="W102" s="95" t="s">
        <v>4450</v>
      </c>
      <c r="X102" s="96" t="s">
        <v>3381</v>
      </c>
      <c r="Y102" s="93" t="s">
        <v>3409</v>
      </c>
      <c r="Z102" s="93" t="s">
        <v>4451</v>
      </c>
      <c r="AA102" s="93" t="s">
        <v>3490</v>
      </c>
      <c r="AB102" s="93">
        <v>3</v>
      </c>
      <c r="AC102" s="93"/>
      <c r="AD102" s="93"/>
      <c r="AE102" s="93" t="s">
        <v>3284</v>
      </c>
      <c r="AF102" s="93" t="s">
        <v>3244</v>
      </c>
      <c r="AG102" s="93" t="s">
        <v>3245</v>
      </c>
      <c r="AH102" s="93" t="s">
        <v>4452</v>
      </c>
      <c r="AI102" s="93">
        <v>45689</v>
      </c>
      <c r="AJ102" s="93" t="s">
        <v>4453</v>
      </c>
      <c r="AK102" s="190">
        <v>45992</v>
      </c>
      <c r="AL102" s="93" t="s">
        <v>4454</v>
      </c>
    </row>
    <row r="103" spans="1:38" s="78" customFormat="1" ht="57.75" customHeight="1" x14ac:dyDescent="0.25">
      <c r="A103" s="180" t="s">
        <v>3245</v>
      </c>
      <c r="B103" s="91" t="s">
        <v>1895</v>
      </c>
      <c r="C103" s="84" t="s">
        <v>4455</v>
      </c>
      <c r="D103" s="85" t="str">
        <f>CONCATENATE(E103, "-", F103, "-", G103, "-", H103, "-", I103, "-", A103)</f>
        <v>10-426-4-2025-0082-Sí</v>
      </c>
      <c r="E103" s="85" t="str">
        <f>MID(J103,1,2)</f>
        <v>10</v>
      </c>
      <c r="F103" s="85" t="str">
        <f>MID(J103,6,3)</f>
        <v>426</v>
      </c>
      <c r="G103" s="86" t="s">
        <v>937</v>
      </c>
      <c r="H103" s="88" t="s">
        <v>4093</v>
      </c>
      <c r="I103" s="89" t="s">
        <v>4456</v>
      </c>
      <c r="J103" s="90" t="s">
        <v>1898</v>
      </c>
      <c r="K103" s="90" t="s">
        <v>1902</v>
      </c>
      <c r="L103" s="94" t="s">
        <v>3239</v>
      </c>
      <c r="M103" s="92">
        <v>25000</v>
      </c>
      <c r="N103" s="92">
        <v>25000</v>
      </c>
      <c r="O103" s="92"/>
      <c r="P103" s="92"/>
      <c r="Q103" s="92"/>
      <c r="R103" s="92"/>
      <c r="S103" s="90" t="s">
        <v>3225</v>
      </c>
      <c r="T103" s="95" t="s">
        <v>3194</v>
      </c>
      <c r="U103" s="95">
        <v>1</v>
      </c>
      <c r="V103" s="95" t="s">
        <v>3535</v>
      </c>
      <c r="W103" s="95" t="s">
        <v>3536</v>
      </c>
      <c r="X103" s="96" t="s">
        <v>3381</v>
      </c>
      <c r="Y103" s="93" t="s">
        <v>3409</v>
      </c>
      <c r="Z103" s="93" t="s">
        <v>3537</v>
      </c>
      <c r="AA103" s="93" t="s">
        <v>3489</v>
      </c>
      <c r="AB103" s="93">
        <v>30</v>
      </c>
      <c r="AC103" s="93">
        <v>30</v>
      </c>
      <c r="AD103" s="93" t="s">
        <v>4457</v>
      </c>
      <c r="AE103" s="93" t="s">
        <v>3251</v>
      </c>
      <c r="AF103" s="93" t="s">
        <v>3244</v>
      </c>
      <c r="AG103" s="93" t="s">
        <v>3245</v>
      </c>
      <c r="AH103" s="93" t="s">
        <v>3535</v>
      </c>
      <c r="AI103" s="93" t="s">
        <v>3538</v>
      </c>
      <c r="AJ103" s="93" t="s">
        <v>3355</v>
      </c>
      <c r="AK103" s="190" t="s">
        <v>3539</v>
      </c>
      <c r="AL103" s="93" t="s">
        <v>3540</v>
      </c>
    </row>
    <row r="104" spans="1:38" s="78" customFormat="1" ht="57.75" customHeight="1" x14ac:dyDescent="0.25">
      <c r="A104" s="180" t="s">
        <v>3245</v>
      </c>
      <c r="B104" s="91" t="s">
        <v>1895</v>
      </c>
      <c r="C104" s="84" t="s">
        <v>4458</v>
      </c>
      <c r="D104" s="85" t="str">
        <f>CONCATENATE(E104, "-", F104, "-", G104, "-", H104, "-", I104, "-", A104)</f>
        <v>10-426-4-2025-0083-Sí</v>
      </c>
      <c r="E104" s="85" t="str">
        <f>MID(J104,1,2)</f>
        <v>10</v>
      </c>
      <c r="F104" s="85" t="str">
        <f>MID(J104,6,3)</f>
        <v>426</v>
      </c>
      <c r="G104" s="86" t="s">
        <v>937</v>
      </c>
      <c r="H104" s="88" t="s">
        <v>4093</v>
      </c>
      <c r="I104" s="89" t="s">
        <v>4459</v>
      </c>
      <c r="J104" s="90" t="s">
        <v>4460</v>
      </c>
      <c r="K104" s="90" t="s">
        <v>5274</v>
      </c>
      <c r="L104" s="94" t="s">
        <v>3239</v>
      </c>
      <c r="M104" s="92">
        <v>2500</v>
      </c>
      <c r="N104" s="92">
        <v>2500</v>
      </c>
      <c r="O104" s="92"/>
      <c r="P104" s="92"/>
      <c r="Q104" s="92"/>
      <c r="R104" s="92"/>
      <c r="S104" s="90" t="s">
        <v>3225</v>
      </c>
      <c r="T104" s="95" t="s">
        <v>3194</v>
      </c>
      <c r="U104" s="95">
        <v>1</v>
      </c>
      <c r="V104" s="95" t="s">
        <v>4461</v>
      </c>
      <c r="W104" s="95" t="s">
        <v>4450</v>
      </c>
      <c r="X104" s="96" t="s">
        <v>3381</v>
      </c>
      <c r="Y104" s="93" t="s">
        <v>3409</v>
      </c>
      <c r="Z104" s="93" t="s">
        <v>4462</v>
      </c>
      <c r="AA104" s="93" t="s">
        <v>3490</v>
      </c>
      <c r="AB104" s="93">
        <v>3</v>
      </c>
      <c r="AC104" s="93"/>
      <c r="AD104" s="93"/>
      <c r="AE104" s="93" t="s">
        <v>3284</v>
      </c>
      <c r="AF104" s="93" t="s">
        <v>3244</v>
      </c>
      <c r="AG104" s="93" t="s">
        <v>3245</v>
      </c>
      <c r="AH104" s="93" t="s">
        <v>4461</v>
      </c>
      <c r="AI104" s="93">
        <v>45689</v>
      </c>
      <c r="AJ104" s="93" t="s">
        <v>4453</v>
      </c>
      <c r="AK104" s="190">
        <v>45992</v>
      </c>
      <c r="AL104" s="93" t="s">
        <v>4463</v>
      </c>
    </row>
    <row r="105" spans="1:38" s="78" customFormat="1" ht="57.75" customHeight="1" x14ac:dyDescent="0.25">
      <c r="A105" s="87" t="s">
        <v>3231</v>
      </c>
      <c r="B105" s="91" t="s">
        <v>576</v>
      </c>
      <c r="C105" s="84" t="s">
        <v>4464</v>
      </c>
      <c r="D105" s="85" t="str">
        <f>CONCATENATE(E105, "-", F105, "-", G105, "-", H105, "-", I105, "-", A105)</f>
        <v>11-131-4-2025-0084-No</v>
      </c>
      <c r="E105" s="85" t="str">
        <f>MID(J105,1,2)</f>
        <v>11</v>
      </c>
      <c r="F105" s="85" t="str">
        <f>MID(J105,6,3)</f>
        <v>131</v>
      </c>
      <c r="G105" s="86" t="s">
        <v>937</v>
      </c>
      <c r="H105" s="88" t="s">
        <v>4093</v>
      </c>
      <c r="I105" s="89" t="s">
        <v>4465</v>
      </c>
      <c r="J105" s="90" t="s">
        <v>4466</v>
      </c>
      <c r="K105" s="90" t="s">
        <v>4467</v>
      </c>
      <c r="L105" s="94" t="s">
        <v>3239</v>
      </c>
      <c r="M105" s="92">
        <v>34581.040000000001</v>
      </c>
      <c r="N105" s="92">
        <v>34581.040000000001</v>
      </c>
      <c r="O105" s="92"/>
      <c r="P105" s="92"/>
      <c r="Q105" s="92"/>
      <c r="R105" s="92"/>
      <c r="S105" s="90" t="s">
        <v>3339</v>
      </c>
      <c r="T105" s="95" t="s">
        <v>4468</v>
      </c>
      <c r="U105" s="95">
        <v>0</v>
      </c>
      <c r="V105" s="95" t="s">
        <v>4469</v>
      </c>
      <c r="W105" s="95" t="s">
        <v>4470</v>
      </c>
      <c r="X105" s="96" t="s">
        <v>3381</v>
      </c>
      <c r="Y105" s="93" t="s">
        <v>4471</v>
      </c>
      <c r="Z105" s="93" t="s">
        <v>4472</v>
      </c>
      <c r="AA105" s="93" t="s">
        <v>4473</v>
      </c>
      <c r="AB105" s="93">
        <v>10</v>
      </c>
      <c r="AC105" s="93" t="s">
        <v>4474</v>
      </c>
      <c r="AD105" s="93" t="s">
        <v>4474</v>
      </c>
      <c r="AE105" s="93" t="s">
        <v>4475</v>
      </c>
      <c r="AF105" s="93" t="s">
        <v>4476</v>
      </c>
      <c r="AG105" s="93" t="s">
        <v>3231</v>
      </c>
      <c r="AH105" s="93" t="s">
        <v>4477</v>
      </c>
      <c r="AI105" s="93" t="s">
        <v>4478</v>
      </c>
      <c r="AJ105" s="93">
        <v>46022</v>
      </c>
      <c r="AK105" s="190">
        <v>46022</v>
      </c>
      <c r="AL105" s="93" t="s">
        <v>4479</v>
      </c>
    </row>
    <row r="106" spans="1:38" s="78" customFormat="1" ht="57.75" customHeight="1" x14ac:dyDescent="0.25">
      <c r="A106" s="87" t="s">
        <v>3231</v>
      </c>
      <c r="B106" s="91" t="s">
        <v>576</v>
      </c>
      <c r="C106" s="84" t="s">
        <v>4480</v>
      </c>
      <c r="D106" s="85" t="str">
        <f>CONCATENATE(E106, "-", F106, "-", G106, "-", H106, "-", I106, "-", A106)</f>
        <v>11-131-4-2025-0085-No</v>
      </c>
      <c r="E106" s="85" t="str">
        <f>MID(J106,1,2)</f>
        <v>11</v>
      </c>
      <c r="F106" s="85" t="str">
        <f>MID(J106,6,3)</f>
        <v>131</v>
      </c>
      <c r="G106" s="86" t="s">
        <v>937</v>
      </c>
      <c r="H106" s="88" t="s">
        <v>4093</v>
      </c>
      <c r="I106" s="89" t="s">
        <v>4481</v>
      </c>
      <c r="J106" s="90" t="s">
        <v>4482</v>
      </c>
      <c r="K106" s="90" t="s">
        <v>4483</v>
      </c>
      <c r="L106" s="94" t="s">
        <v>3239</v>
      </c>
      <c r="M106" s="92">
        <v>5000</v>
      </c>
      <c r="N106" s="92">
        <v>5000</v>
      </c>
      <c r="O106" s="92"/>
      <c r="P106" s="92"/>
      <c r="Q106" s="92"/>
      <c r="R106" s="92"/>
      <c r="S106" s="90" t="s">
        <v>3339</v>
      </c>
      <c r="T106" s="95" t="s">
        <v>4484</v>
      </c>
      <c r="U106" s="95">
        <v>0</v>
      </c>
      <c r="V106" s="95" t="s">
        <v>4485</v>
      </c>
      <c r="W106" s="95" t="s">
        <v>4486</v>
      </c>
      <c r="X106" s="96" t="s">
        <v>3381</v>
      </c>
      <c r="Y106" s="93" t="s">
        <v>4471</v>
      </c>
      <c r="Z106" s="93" t="s">
        <v>4485</v>
      </c>
      <c r="AA106" s="93" t="s">
        <v>4487</v>
      </c>
      <c r="AB106" s="93">
        <v>1</v>
      </c>
      <c r="AC106" s="93" t="s">
        <v>4474</v>
      </c>
      <c r="AD106" s="93" t="s">
        <v>4474</v>
      </c>
      <c r="AE106" s="93" t="s">
        <v>4488</v>
      </c>
      <c r="AF106" s="93" t="s">
        <v>4488</v>
      </c>
      <c r="AG106" s="93" t="s">
        <v>3231</v>
      </c>
      <c r="AH106" s="93" t="s">
        <v>4489</v>
      </c>
      <c r="AI106" s="93" t="s">
        <v>4488</v>
      </c>
      <c r="AJ106" s="93">
        <v>46022</v>
      </c>
      <c r="AK106" s="190">
        <v>46022</v>
      </c>
      <c r="AL106" s="93" t="s">
        <v>4490</v>
      </c>
    </row>
    <row r="107" spans="1:38" s="78" customFormat="1" ht="57.75" customHeight="1" x14ac:dyDescent="0.25">
      <c r="A107" s="180" t="s">
        <v>3245</v>
      </c>
      <c r="B107" s="91" t="s">
        <v>576</v>
      </c>
      <c r="C107" s="84" t="s">
        <v>4491</v>
      </c>
      <c r="D107" s="85" t="str">
        <f>CONCATENATE(E107, "-", F107, "-", G107, "-", H107, "-", I107, "-", A107)</f>
        <v>11-131-4-2025-0086-Sí</v>
      </c>
      <c r="E107" s="85" t="str">
        <f>MID(J107,1,2)</f>
        <v>11</v>
      </c>
      <c r="F107" s="85" t="str">
        <f>MID(J107,6,3)</f>
        <v>131</v>
      </c>
      <c r="G107" s="86" t="s">
        <v>937</v>
      </c>
      <c r="H107" s="88" t="s">
        <v>4093</v>
      </c>
      <c r="I107" s="89" t="s">
        <v>4492</v>
      </c>
      <c r="J107" s="90" t="s">
        <v>1926</v>
      </c>
      <c r="K107" s="90" t="s">
        <v>1932</v>
      </c>
      <c r="L107" s="94" t="s">
        <v>3239</v>
      </c>
      <c r="M107" s="92">
        <v>10000</v>
      </c>
      <c r="N107" s="92">
        <v>10000</v>
      </c>
      <c r="O107" s="92"/>
      <c r="P107" s="92"/>
      <c r="Q107" s="92"/>
      <c r="R107" s="92"/>
      <c r="S107" s="90" t="s">
        <v>3225</v>
      </c>
      <c r="T107" s="95" t="s">
        <v>3194</v>
      </c>
      <c r="U107" s="95">
        <v>1</v>
      </c>
      <c r="V107" s="95" t="s">
        <v>3752</v>
      </c>
      <c r="W107" s="95" t="s">
        <v>3753</v>
      </c>
      <c r="X107" s="96" t="s">
        <v>3483</v>
      </c>
      <c r="Y107" s="93" t="s">
        <v>4493</v>
      </c>
      <c r="Z107" s="93" t="s">
        <v>3754</v>
      </c>
      <c r="AA107" s="93" t="s">
        <v>1928</v>
      </c>
      <c r="AB107" s="93">
        <v>500</v>
      </c>
      <c r="AC107" s="93">
        <v>500</v>
      </c>
      <c r="AD107" s="93" t="s">
        <v>3755</v>
      </c>
      <c r="AE107" s="93" t="s">
        <v>3431</v>
      </c>
      <c r="AF107" s="93" t="s">
        <v>3487</v>
      </c>
      <c r="AG107" s="93" t="s">
        <v>993</v>
      </c>
      <c r="AH107" s="93" t="s">
        <v>3756</v>
      </c>
      <c r="AI107" s="93" t="s">
        <v>3757</v>
      </c>
      <c r="AJ107" s="93" t="s">
        <v>3573</v>
      </c>
      <c r="AK107" s="190" t="s">
        <v>3758</v>
      </c>
      <c r="AL107" s="93" t="s">
        <v>3759</v>
      </c>
    </row>
    <row r="108" spans="1:38" s="78" customFormat="1" ht="57.75" customHeight="1" x14ac:dyDescent="0.25">
      <c r="A108" s="180" t="s">
        <v>3245</v>
      </c>
      <c r="B108" s="91" t="s">
        <v>576</v>
      </c>
      <c r="C108" s="84" t="s">
        <v>4494</v>
      </c>
      <c r="D108" s="85" t="str">
        <f>CONCATENATE(E108, "-", F108, "-", G108, "-", H108, "-", I108, "-", A108)</f>
        <v>11-131-4-2025-0087-Sí</v>
      </c>
      <c r="E108" s="85" t="str">
        <f>MID(J108,1,2)</f>
        <v>11</v>
      </c>
      <c r="F108" s="85" t="str">
        <f>MID(J108,6,3)</f>
        <v>131</v>
      </c>
      <c r="G108" s="86" t="s">
        <v>937</v>
      </c>
      <c r="H108" s="88" t="s">
        <v>4093</v>
      </c>
      <c r="I108" s="89" t="s">
        <v>4495</v>
      </c>
      <c r="J108" s="90" t="s">
        <v>1943</v>
      </c>
      <c r="K108" s="90" t="s">
        <v>3760</v>
      </c>
      <c r="L108" s="94" t="s">
        <v>3239</v>
      </c>
      <c r="M108" s="92">
        <v>10000</v>
      </c>
      <c r="N108" s="92">
        <v>10000</v>
      </c>
      <c r="O108" s="92"/>
      <c r="P108" s="92"/>
      <c r="Q108" s="92"/>
      <c r="R108" s="92"/>
      <c r="S108" s="90" t="s">
        <v>3225</v>
      </c>
      <c r="T108" s="95" t="s">
        <v>3761</v>
      </c>
      <c r="U108" s="95">
        <v>0.5</v>
      </c>
      <c r="V108" s="95" t="s">
        <v>3762</v>
      </c>
      <c r="W108" s="95" t="s">
        <v>3763</v>
      </c>
      <c r="X108" s="96" t="s">
        <v>3381</v>
      </c>
      <c r="Y108" s="93" t="s">
        <v>4471</v>
      </c>
      <c r="Z108" s="93" t="s">
        <v>3764</v>
      </c>
      <c r="AA108" s="93" t="s">
        <v>3765</v>
      </c>
      <c r="AB108" s="93" t="s">
        <v>3766</v>
      </c>
      <c r="AC108" s="93" t="s">
        <v>3767</v>
      </c>
      <c r="AD108" s="93" t="s">
        <v>3767</v>
      </c>
      <c r="AE108" s="93" t="s">
        <v>3251</v>
      </c>
      <c r="AF108" s="93" t="s">
        <v>3244</v>
      </c>
      <c r="AG108" s="93" t="s">
        <v>993</v>
      </c>
      <c r="AH108" s="93" t="s">
        <v>3768</v>
      </c>
      <c r="AI108" s="93" t="s">
        <v>3769</v>
      </c>
      <c r="AJ108" s="93">
        <v>46022</v>
      </c>
      <c r="AK108" s="190">
        <v>46022</v>
      </c>
      <c r="AL108" s="93" t="s">
        <v>3770</v>
      </c>
    </row>
    <row r="109" spans="1:38" s="78" customFormat="1" ht="57.75" customHeight="1" x14ac:dyDescent="0.25">
      <c r="A109" s="87" t="s">
        <v>3231</v>
      </c>
      <c r="B109" s="91" t="s">
        <v>576</v>
      </c>
      <c r="C109" s="84" t="s">
        <v>4496</v>
      </c>
      <c r="D109" s="85" t="str">
        <f>CONCATENATE(E109, "-", F109, "-", G109, "-", H109, "-", I109, "-", A109)</f>
        <v>11-131-4-2025-0088-No</v>
      </c>
      <c r="E109" s="85" t="str">
        <f>MID(J109,1,2)</f>
        <v>11</v>
      </c>
      <c r="F109" s="85" t="str">
        <f>MID(J109,6,3)</f>
        <v>131</v>
      </c>
      <c r="G109" s="86" t="s">
        <v>937</v>
      </c>
      <c r="H109" s="88" t="s">
        <v>4093</v>
      </c>
      <c r="I109" s="89" t="s">
        <v>4497</v>
      </c>
      <c r="J109" s="90" t="s">
        <v>1951</v>
      </c>
      <c r="K109" s="90" t="s">
        <v>1957</v>
      </c>
      <c r="L109" s="94" t="s">
        <v>3239</v>
      </c>
      <c r="M109" s="92">
        <v>100000</v>
      </c>
      <c r="N109" s="92">
        <v>100000</v>
      </c>
      <c r="O109" s="92"/>
      <c r="P109" s="92"/>
      <c r="Q109" s="92"/>
      <c r="R109" s="92"/>
      <c r="S109" s="90" t="s">
        <v>3225</v>
      </c>
      <c r="T109" s="95" t="s">
        <v>3194</v>
      </c>
      <c r="U109" s="95">
        <v>1</v>
      </c>
      <c r="V109" s="95" t="s">
        <v>3774</v>
      </c>
      <c r="W109" s="95" t="s">
        <v>3775</v>
      </c>
      <c r="X109" s="96" t="s">
        <v>3381</v>
      </c>
      <c r="Y109" s="93" t="s">
        <v>4471</v>
      </c>
      <c r="Z109" s="93" t="s">
        <v>3776</v>
      </c>
      <c r="AA109" s="93" t="s">
        <v>3777</v>
      </c>
      <c r="AB109" s="93" t="s">
        <v>3777</v>
      </c>
      <c r="AC109" s="93"/>
      <c r="AD109" s="93"/>
      <c r="AE109" s="93" t="s">
        <v>3431</v>
      </c>
      <c r="AF109" s="93" t="s">
        <v>3244</v>
      </c>
      <c r="AG109" s="93" t="s">
        <v>3231</v>
      </c>
      <c r="AH109" s="93" t="s">
        <v>3774</v>
      </c>
      <c r="AI109" s="93">
        <v>45717</v>
      </c>
      <c r="AJ109" s="93">
        <v>46022</v>
      </c>
      <c r="AK109" s="190">
        <v>46022</v>
      </c>
      <c r="AL109" s="93" t="s">
        <v>3778</v>
      </c>
    </row>
    <row r="110" spans="1:38" s="78" customFormat="1" ht="57.75" customHeight="1" x14ac:dyDescent="0.25">
      <c r="A110" s="87" t="s">
        <v>3231</v>
      </c>
      <c r="B110" s="91" t="s">
        <v>576</v>
      </c>
      <c r="C110" s="84" t="s">
        <v>4499</v>
      </c>
      <c r="D110" s="85" t="str">
        <f>CONCATENATE(E110, "-", F110, "-", G110, "-", H110, "-", I110, "-", A110)</f>
        <v>11-131-4-2025-0089-No</v>
      </c>
      <c r="E110" s="85" t="str">
        <f>MID(J110,1,2)</f>
        <v>11</v>
      </c>
      <c r="F110" s="85" t="str">
        <f>MID(J110,6,3)</f>
        <v>131</v>
      </c>
      <c r="G110" s="86" t="s">
        <v>937</v>
      </c>
      <c r="H110" s="88" t="s">
        <v>4093</v>
      </c>
      <c r="I110" s="89" t="s">
        <v>4500</v>
      </c>
      <c r="J110" s="90" t="s">
        <v>1960</v>
      </c>
      <c r="K110" s="90" t="s">
        <v>3779</v>
      </c>
      <c r="L110" s="94" t="s">
        <v>3239</v>
      </c>
      <c r="M110" s="92">
        <v>24000</v>
      </c>
      <c r="N110" s="92">
        <v>10000</v>
      </c>
      <c r="O110" s="92">
        <v>14000</v>
      </c>
      <c r="P110" s="92"/>
      <c r="Q110" s="92"/>
      <c r="R110" s="92"/>
      <c r="S110" s="90" t="s">
        <v>3225</v>
      </c>
      <c r="T110" s="95" t="s">
        <v>3194</v>
      </c>
      <c r="U110" s="95">
        <v>1</v>
      </c>
      <c r="V110" s="95" t="s">
        <v>3780</v>
      </c>
      <c r="W110" s="95" t="s">
        <v>3781</v>
      </c>
      <c r="X110" s="96" t="s">
        <v>4178</v>
      </c>
      <c r="Y110" s="93" t="s">
        <v>3850</v>
      </c>
      <c r="Z110" s="93" t="s">
        <v>3782</v>
      </c>
      <c r="AA110" s="93" t="s">
        <v>3783</v>
      </c>
      <c r="AB110" s="93" t="s">
        <v>3784</v>
      </c>
      <c r="AC110" s="93" t="s">
        <v>3784</v>
      </c>
      <c r="AD110" s="93" t="s">
        <v>3785</v>
      </c>
      <c r="AE110" s="93" t="s">
        <v>3431</v>
      </c>
      <c r="AF110" s="93" t="s">
        <v>3244</v>
      </c>
      <c r="AG110" s="93" t="s">
        <v>3231</v>
      </c>
      <c r="AH110" s="93" t="s">
        <v>3786</v>
      </c>
      <c r="AI110" s="93" t="s">
        <v>3604</v>
      </c>
      <c r="AJ110" s="93">
        <v>46022</v>
      </c>
      <c r="AK110" s="190">
        <v>46022</v>
      </c>
      <c r="AL110" s="93" t="s">
        <v>3787</v>
      </c>
    </row>
    <row r="111" spans="1:38" s="78" customFormat="1" ht="57.75" customHeight="1" x14ac:dyDescent="0.25">
      <c r="A111" s="87" t="s">
        <v>3231</v>
      </c>
      <c r="B111" s="91" t="s">
        <v>576</v>
      </c>
      <c r="C111" s="84" t="s">
        <v>5273</v>
      </c>
      <c r="D111" s="85" t="str">
        <f>CONCATENATE(E111, "-", F111, "-", G111, "-", H111, "-", I111, "-", A111)</f>
        <v>11-131-4-2025-0090-No</v>
      </c>
      <c r="E111" s="85" t="str">
        <f>MID(J111,1,2)</f>
        <v>11</v>
      </c>
      <c r="F111" s="85" t="str">
        <f>MID(J111,6,3)</f>
        <v>131</v>
      </c>
      <c r="G111" s="86" t="s">
        <v>937</v>
      </c>
      <c r="H111" s="88" t="s">
        <v>4093</v>
      </c>
      <c r="I111" s="89" t="s">
        <v>4498</v>
      </c>
      <c r="J111" s="90" t="s">
        <v>1960</v>
      </c>
      <c r="K111" s="90" t="s">
        <v>3788</v>
      </c>
      <c r="L111" s="94" t="s">
        <v>3239</v>
      </c>
      <c r="M111" s="92">
        <v>7000</v>
      </c>
      <c r="N111" s="92">
        <v>7000</v>
      </c>
      <c r="O111" s="92"/>
      <c r="P111" s="92"/>
      <c r="Q111" s="92"/>
      <c r="R111" s="92"/>
      <c r="S111" s="90" t="s">
        <v>3225</v>
      </c>
      <c r="T111" s="95" t="s">
        <v>3194</v>
      </c>
      <c r="U111" s="95">
        <v>1</v>
      </c>
      <c r="V111" s="95" t="s">
        <v>3780</v>
      </c>
      <c r="W111" s="95" t="s">
        <v>3781</v>
      </c>
      <c r="X111" s="96" t="s">
        <v>4178</v>
      </c>
      <c r="Y111" s="93" t="s">
        <v>3850</v>
      </c>
      <c r="Z111" s="93" t="s">
        <v>3782</v>
      </c>
      <c r="AA111" s="93" t="s">
        <v>3783</v>
      </c>
      <c r="AB111" s="93" t="s">
        <v>3784</v>
      </c>
      <c r="AC111" s="93" t="s">
        <v>3784</v>
      </c>
      <c r="AD111" s="93" t="s">
        <v>3785</v>
      </c>
      <c r="AE111" s="93" t="s">
        <v>3431</v>
      </c>
      <c r="AF111" s="93" t="s">
        <v>3244</v>
      </c>
      <c r="AG111" s="93" t="s">
        <v>3231</v>
      </c>
      <c r="AH111" s="93" t="s">
        <v>3786</v>
      </c>
      <c r="AI111" s="93" t="s">
        <v>3604</v>
      </c>
      <c r="AJ111" s="93">
        <v>46022</v>
      </c>
      <c r="AK111" s="190">
        <v>46022</v>
      </c>
      <c r="AL111" s="93" t="s">
        <v>3787</v>
      </c>
    </row>
    <row r="112" spans="1:38" s="78" customFormat="1" ht="57.75" customHeight="1" x14ac:dyDescent="0.25">
      <c r="A112" s="180" t="s">
        <v>3245</v>
      </c>
      <c r="B112" s="91" t="s">
        <v>576</v>
      </c>
      <c r="C112" s="84" t="s">
        <v>4501</v>
      </c>
      <c r="D112" s="85" t="str">
        <f>CONCATENATE(E112, "-", F112, "-", G112, "-", H112, "-", I112, "-", A112)</f>
        <v>11-131-4-2025-0091-Sí</v>
      </c>
      <c r="E112" s="85" t="str">
        <f>MID(J112,1,2)</f>
        <v>11</v>
      </c>
      <c r="F112" s="85" t="str">
        <f>MID(J112,6,3)</f>
        <v>131</v>
      </c>
      <c r="G112" s="86" t="s">
        <v>937</v>
      </c>
      <c r="H112" s="88" t="s">
        <v>4093</v>
      </c>
      <c r="I112" s="89" t="s">
        <v>4502</v>
      </c>
      <c r="J112" s="90" t="s">
        <v>4503</v>
      </c>
      <c r="K112" s="90" t="s">
        <v>3771</v>
      </c>
      <c r="L112" s="94" t="s">
        <v>3239</v>
      </c>
      <c r="M112" s="92">
        <v>15000</v>
      </c>
      <c r="N112" s="92">
        <v>5500</v>
      </c>
      <c r="O112" s="92">
        <v>5500</v>
      </c>
      <c r="P112" s="92">
        <v>5500</v>
      </c>
      <c r="Q112" s="92"/>
      <c r="R112" s="92"/>
      <c r="S112" s="90" t="s">
        <v>3225</v>
      </c>
      <c r="T112" s="95" t="s">
        <v>3761</v>
      </c>
      <c r="U112" s="95">
        <v>0.5</v>
      </c>
      <c r="V112" s="95" t="s">
        <v>3762</v>
      </c>
      <c r="W112" s="95" t="s">
        <v>3772</v>
      </c>
      <c r="X112" s="96" t="s">
        <v>3381</v>
      </c>
      <c r="Y112" s="93" t="s">
        <v>4471</v>
      </c>
      <c r="Z112" s="93" t="s">
        <v>3764</v>
      </c>
      <c r="AA112" s="93" t="s">
        <v>3765</v>
      </c>
      <c r="AB112" s="93" t="s">
        <v>3773</v>
      </c>
      <c r="AC112" s="93" t="s">
        <v>3785</v>
      </c>
      <c r="AD112" s="93" t="s">
        <v>3785</v>
      </c>
      <c r="AE112" s="93" t="s">
        <v>3251</v>
      </c>
      <c r="AF112" s="93" t="s">
        <v>3244</v>
      </c>
      <c r="AG112" s="93" t="s">
        <v>993</v>
      </c>
      <c r="AH112" s="93" t="s">
        <v>3768</v>
      </c>
      <c r="AI112" s="93" t="s">
        <v>3769</v>
      </c>
      <c r="AJ112" s="93">
        <v>46022</v>
      </c>
      <c r="AK112" s="190">
        <v>46022</v>
      </c>
      <c r="AL112" s="93" t="s">
        <v>3770</v>
      </c>
    </row>
    <row r="113" spans="1:38" s="78" customFormat="1" ht="57.75" customHeight="1" x14ac:dyDescent="0.25">
      <c r="A113" s="180" t="s">
        <v>3245</v>
      </c>
      <c r="B113" s="91" t="s">
        <v>576</v>
      </c>
      <c r="C113" s="84" t="s">
        <v>4504</v>
      </c>
      <c r="D113" s="85" t="str">
        <f>CONCATENATE(E113, "-", F113, "-", G113, "-", H113, "-", I113, "-", A113)</f>
        <v>11-134-4-2025-0092-Sí</v>
      </c>
      <c r="E113" s="85" t="str">
        <f>MID(J113,1,2)</f>
        <v>11</v>
      </c>
      <c r="F113" s="85" t="str">
        <f>MID(J113,6,3)</f>
        <v>134</v>
      </c>
      <c r="G113" s="86" t="s">
        <v>937</v>
      </c>
      <c r="H113" s="88" t="s">
        <v>4093</v>
      </c>
      <c r="I113" s="89" t="s">
        <v>4505</v>
      </c>
      <c r="J113" s="90" t="s">
        <v>1970</v>
      </c>
      <c r="K113" s="90" t="s">
        <v>1974</v>
      </c>
      <c r="L113" s="94" t="s">
        <v>3239</v>
      </c>
      <c r="M113" s="92">
        <v>5000</v>
      </c>
      <c r="N113" s="92">
        <v>5000</v>
      </c>
      <c r="O113" s="92"/>
      <c r="P113" s="92"/>
      <c r="Q113" s="92"/>
      <c r="R113" s="92"/>
      <c r="S113" s="90" t="s">
        <v>3339</v>
      </c>
      <c r="T113" s="95" t="s">
        <v>3813</v>
      </c>
      <c r="U113" s="95">
        <v>0</v>
      </c>
      <c r="V113" s="95" t="s">
        <v>3814</v>
      </c>
      <c r="W113" s="95" t="s">
        <v>3815</v>
      </c>
      <c r="X113" s="96" t="s">
        <v>3483</v>
      </c>
      <c r="Y113" s="93" t="s">
        <v>4493</v>
      </c>
      <c r="Z113" s="93" t="s">
        <v>3816</v>
      </c>
      <c r="AA113" s="93" t="s">
        <v>3817</v>
      </c>
      <c r="AB113" s="93">
        <v>500</v>
      </c>
      <c r="AC113" s="93">
        <v>500</v>
      </c>
      <c r="AD113" s="93" t="s">
        <v>3818</v>
      </c>
      <c r="AE113" s="93" t="s">
        <v>3431</v>
      </c>
      <c r="AF113" s="93" t="s">
        <v>3487</v>
      </c>
      <c r="AG113" s="93" t="s">
        <v>993</v>
      </c>
      <c r="AH113" s="93" t="s">
        <v>3814</v>
      </c>
      <c r="AI113" s="93" t="s">
        <v>3819</v>
      </c>
      <c r="AJ113" s="93" t="s">
        <v>3820</v>
      </c>
      <c r="AK113" s="190" t="s">
        <v>3758</v>
      </c>
      <c r="AL113" s="93" t="s">
        <v>3821</v>
      </c>
    </row>
    <row r="114" spans="1:38" s="78" customFormat="1" ht="57.75" customHeight="1" x14ac:dyDescent="0.25">
      <c r="A114" s="180" t="s">
        <v>3245</v>
      </c>
      <c r="B114" s="91" t="s">
        <v>576</v>
      </c>
      <c r="C114" s="84" t="s">
        <v>4506</v>
      </c>
      <c r="D114" s="85" t="str">
        <f>CONCATENATE(E114, "-", F114, "-", G114, "-", H114, "-", I114, "-", A114)</f>
        <v>11-134-7-2025-0093-Sí</v>
      </c>
      <c r="E114" s="85" t="str">
        <f>MID(J114,1,2)</f>
        <v>11</v>
      </c>
      <c r="F114" s="85" t="str">
        <f>MID(J114,6,3)</f>
        <v>134</v>
      </c>
      <c r="G114" s="86" t="s">
        <v>957</v>
      </c>
      <c r="H114" s="88" t="s">
        <v>4093</v>
      </c>
      <c r="I114" s="89" t="s">
        <v>4507</v>
      </c>
      <c r="J114" s="90" t="s">
        <v>1976</v>
      </c>
      <c r="K114" s="90" t="s">
        <v>1980</v>
      </c>
      <c r="L114" s="94" t="s">
        <v>3827</v>
      </c>
      <c r="M114" s="92">
        <v>4000</v>
      </c>
      <c r="N114" s="92">
        <v>4000</v>
      </c>
      <c r="O114" s="92"/>
      <c r="P114" s="92"/>
      <c r="Q114" s="92"/>
      <c r="R114" s="92"/>
      <c r="S114" s="90" t="s">
        <v>3225</v>
      </c>
      <c r="T114" s="95" t="s">
        <v>3194</v>
      </c>
      <c r="U114" s="95">
        <v>1</v>
      </c>
      <c r="V114" s="95" t="s">
        <v>3834</v>
      </c>
      <c r="W114" s="95" t="s">
        <v>3835</v>
      </c>
      <c r="X114" s="96" t="s">
        <v>3483</v>
      </c>
      <c r="Y114" s="93" t="s">
        <v>4493</v>
      </c>
      <c r="Z114" s="93" t="s">
        <v>3836</v>
      </c>
      <c r="AA114" s="93" t="s">
        <v>3837</v>
      </c>
      <c r="AB114" s="93">
        <v>2</v>
      </c>
      <c r="AC114" s="93" t="s">
        <v>1732</v>
      </c>
      <c r="AD114" s="93" t="s">
        <v>1732</v>
      </c>
      <c r="AE114" s="93" t="s">
        <v>3431</v>
      </c>
      <c r="AF114" s="93" t="s">
        <v>3487</v>
      </c>
      <c r="AG114" s="93" t="s">
        <v>993</v>
      </c>
      <c r="AH114" s="93" t="s">
        <v>3834</v>
      </c>
      <c r="AI114" s="93" t="s">
        <v>3832</v>
      </c>
      <c r="AJ114" s="93" t="s">
        <v>3573</v>
      </c>
      <c r="AK114" s="190" t="s">
        <v>3758</v>
      </c>
      <c r="AL114" s="93" t="s">
        <v>3838</v>
      </c>
    </row>
    <row r="115" spans="1:38" s="78" customFormat="1" ht="57.75" customHeight="1" x14ac:dyDescent="0.25">
      <c r="A115" s="180" t="s">
        <v>3245</v>
      </c>
      <c r="B115" s="91" t="s">
        <v>576</v>
      </c>
      <c r="C115" s="84" t="s">
        <v>4508</v>
      </c>
      <c r="D115" s="85" t="str">
        <f>CONCATENATE(E115, "-", F115, "-", G115, "-", H115, "-", I115, "-", A115)</f>
        <v>11-134-7-2025-0094-Sí</v>
      </c>
      <c r="E115" s="85" t="str">
        <f>MID(J115,1,2)</f>
        <v>11</v>
      </c>
      <c r="F115" s="85" t="str">
        <f>MID(J115,6,3)</f>
        <v>134</v>
      </c>
      <c r="G115" s="86" t="s">
        <v>957</v>
      </c>
      <c r="H115" s="88" t="s">
        <v>4093</v>
      </c>
      <c r="I115" s="89" t="s">
        <v>4509</v>
      </c>
      <c r="J115" s="90" t="s">
        <v>1976</v>
      </c>
      <c r="K115" s="90" t="s">
        <v>1980</v>
      </c>
      <c r="L115" s="94" t="s">
        <v>3827</v>
      </c>
      <c r="M115" s="92">
        <v>15000</v>
      </c>
      <c r="N115" s="92">
        <v>15000</v>
      </c>
      <c r="O115" s="92"/>
      <c r="P115" s="92"/>
      <c r="Q115" s="92"/>
      <c r="R115" s="92"/>
      <c r="S115" s="90" t="s">
        <v>3225</v>
      </c>
      <c r="T115" s="95" t="s">
        <v>3194</v>
      </c>
      <c r="U115" s="95">
        <v>1</v>
      </c>
      <c r="V115" s="95" t="s">
        <v>3828</v>
      </c>
      <c r="W115" s="95" t="s">
        <v>3829</v>
      </c>
      <c r="X115" s="96" t="s">
        <v>3483</v>
      </c>
      <c r="Y115" s="93" t="s">
        <v>4493</v>
      </c>
      <c r="Z115" s="93" t="s">
        <v>3830</v>
      </c>
      <c r="AA115" s="93" t="s">
        <v>3831</v>
      </c>
      <c r="AB115" s="93">
        <v>1</v>
      </c>
      <c r="AC115" s="93" t="s">
        <v>1732</v>
      </c>
      <c r="AD115" s="93" t="s">
        <v>1732</v>
      </c>
      <c r="AE115" s="93" t="s">
        <v>3431</v>
      </c>
      <c r="AF115" s="93" t="s">
        <v>3487</v>
      </c>
      <c r="AG115" s="93" t="s">
        <v>993</v>
      </c>
      <c r="AH115" s="93" t="s">
        <v>3828</v>
      </c>
      <c r="AI115" s="93" t="s">
        <v>3832</v>
      </c>
      <c r="AJ115" s="93" t="s">
        <v>3573</v>
      </c>
      <c r="AK115" s="190" t="s">
        <v>3758</v>
      </c>
      <c r="AL115" s="93" t="s">
        <v>3833</v>
      </c>
    </row>
    <row r="116" spans="1:38" s="78" customFormat="1" ht="57.75" customHeight="1" x14ac:dyDescent="0.25">
      <c r="A116" s="180" t="s">
        <v>3245</v>
      </c>
      <c r="B116" s="91" t="s">
        <v>576</v>
      </c>
      <c r="C116" s="84" t="s">
        <v>4510</v>
      </c>
      <c r="D116" s="85" t="str">
        <f>CONCATENATE(E116, "-", F116, "-", G116, "-", H116, "-", I116, "-", A116)</f>
        <v>11-134-7-2025-0095-Sí</v>
      </c>
      <c r="E116" s="85" t="str">
        <f>MID(J116,1,2)</f>
        <v>11</v>
      </c>
      <c r="F116" s="85" t="str">
        <f>MID(J116,6,3)</f>
        <v>134</v>
      </c>
      <c r="G116" s="86" t="s">
        <v>957</v>
      </c>
      <c r="H116" s="88" t="s">
        <v>4093</v>
      </c>
      <c r="I116" s="89" t="s">
        <v>4511</v>
      </c>
      <c r="J116" s="90" t="s">
        <v>1976</v>
      </c>
      <c r="K116" s="90" t="s">
        <v>1980</v>
      </c>
      <c r="L116" s="94" t="s">
        <v>3827</v>
      </c>
      <c r="M116" s="92">
        <v>11000</v>
      </c>
      <c r="N116" s="92">
        <v>11000</v>
      </c>
      <c r="O116" s="92"/>
      <c r="P116" s="92"/>
      <c r="Q116" s="92"/>
      <c r="R116" s="92"/>
      <c r="S116" s="90" t="s">
        <v>3225</v>
      </c>
      <c r="T116" s="95" t="s">
        <v>3194</v>
      </c>
      <c r="U116" s="95">
        <v>1</v>
      </c>
      <c r="V116" s="95" t="s">
        <v>3839</v>
      </c>
      <c r="W116" s="95" t="s">
        <v>3840</v>
      </c>
      <c r="X116" s="96" t="s">
        <v>3483</v>
      </c>
      <c r="Y116" s="93" t="s">
        <v>4493</v>
      </c>
      <c r="Z116" s="93" t="s">
        <v>3841</v>
      </c>
      <c r="AA116" s="93" t="s">
        <v>3842</v>
      </c>
      <c r="AB116" s="93">
        <v>4</v>
      </c>
      <c r="AC116" s="93" t="s">
        <v>1732</v>
      </c>
      <c r="AD116" s="93" t="s">
        <v>1732</v>
      </c>
      <c r="AE116" s="93" t="s">
        <v>3431</v>
      </c>
      <c r="AF116" s="93" t="s">
        <v>3487</v>
      </c>
      <c r="AG116" s="93" t="s">
        <v>993</v>
      </c>
      <c r="AH116" s="93" t="s">
        <v>3839</v>
      </c>
      <c r="AI116" s="93" t="s">
        <v>3832</v>
      </c>
      <c r="AJ116" s="93" t="s">
        <v>3573</v>
      </c>
      <c r="AK116" s="190" t="s">
        <v>3758</v>
      </c>
      <c r="AL116" s="93" t="s">
        <v>3843</v>
      </c>
    </row>
    <row r="117" spans="1:38" s="78" customFormat="1" ht="57.75" customHeight="1" x14ac:dyDescent="0.25">
      <c r="A117" s="87" t="s">
        <v>3231</v>
      </c>
      <c r="B117" s="91" t="s">
        <v>576</v>
      </c>
      <c r="C117" s="84" t="s">
        <v>4512</v>
      </c>
      <c r="D117" s="85" t="str">
        <f>CONCATENATE(E117, "-", F117, "-", G117, "-", H117, "-", I117, "-", A117)</f>
        <v>11-134-4-2025-0096-No</v>
      </c>
      <c r="E117" s="85" t="str">
        <f>MID(J117,1,2)</f>
        <v>11</v>
      </c>
      <c r="F117" s="85" t="str">
        <f>MID(J117,6,3)</f>
        <v>134</v>
      </c>
      <c r="G117" s="86" t="s">
        <v>937</v>
      </c>
      <c r="H117" s="88" t="s">
        <v>4093</v>
      </c>
      <c r="I117" s="89" t="s">
        <v>4513</v>
      </c>
      <c r="J117" s="90" t="s">
        <v>4514</v>
      </c>
      <c r="K117" s="90" t="s">
        <v>3107</v>
      </c>
      <c r="L117" s="94" t="s">
        <v>3239</v>
      </c>
      <c r="M117" s="92">
        <v>30000</v>
      </c>
      <c r="N117" s="92">
        <v>9000</v>
      </c>
      <c r="O117" s="92">
        <v>21000</v>
      </c>
      <c r="P117" s="92"/>
      <c r="Q117" s="92"/>
      <c r="R117" s="92"/>
      <c r="S117" s="90" t="s">
        <v>3225</v>
      </c>
      <c r="T117" s="95" t="s">
        <v>3194</v>
      </c>
      <c r="U117" s="95">
        <v>1</v>
      </c>
      <c r="V117" s="95" t="s">
        <v>3822</v>
      </c>
      <c r="W117" s="95" t="s">
        <v>3823</v>
      </c>
      <c r="X117" s="96" t="s">
        <v>3483</v>
      </c>
      <c r="Y117" s="93" t="s">
        <v>4493</v>
      </c>
      <c r="Z117" s="93" t="s">
        <v>3824</v>
      </c>
      <c r="AA117" s="93" t="s">
        <v>3825</v>
      </c>
      <c r="AB117" s="93">
        <v>3</v>
      </c>
      <c r="AC117" s="93">
        <v>5</v>
      </c>
      <c r="AD117" s="93">
        <v>5</v>
      </c>
      <c r="AE117" s="93" t="s">
        <v>3431</v>
      </c>
      <c r="AF117" s="93" t="s">
        <v>3244</v>
      </c>
      <c r="AG117" s="93" t="s">
        <v>132</v>
      </c>
      <c r="AH117" s="93" t="s">
        <v>3429</v>
      </c>
      <c r="AI117" s="93" t="s">
        <v>5272</v>
      </c>
      <c r="AJ117" s="93" t="s">
        <v>5271</v>
      </c>
      <c r="AK117" s="190" t="s">
        <v>5270</v>
      </c>
      <c r="AL117" s="93" t="s">
        <v>3826</v>
      </c>
    </row>
    <row r="118" spans="1:38" s="78" customFormat="1" ht="57.75" customHeight="1" x14ac:dyDescent="0.25">
      <c r="A118" s="180" t="s">
        <v>3245</v>
      </c>
      <c r="B118" s="91" t="s">
        <v>576</v>
      </c>
      <c r="C118" s="84" t="s">
        <v>4515</v>
      </c>
      <c r="D118" s="85" t="str">
        <f>CONCATENATE(E118, "-", F118, "-", G118, "-", H118, "-", I118, "-", A118)</f>
        <v>11-134-4-2025-0097-Sí</v>
      </c>
      <c r="E118" s="85" t="str">
        <f>MID(J118,1,2)</f>
        <v>11</v>
      </c>
      <c r="F118" s="85" t="str">
        <f>MID(J118,6,3)</f>
        <v>134</v>
      </c>
      <c r="G118" s="86" t="s">
        <v>937</v>
      </c>
      <c r="H118" s="88" t="s">
        <v>4093</v>
      </c>
      <c r="I118" s="89" t="s">
        <v>4516</v>
      </c>
      <c r="J118" s="90" t="s">
        <v>1984</v>
      </c>
      <c r="K118" s="90" t="s">
        <v>3789</v>
      </c>
      <c r="L118" s="94" t="s">
        <v>3239</v>
      </c>
      <c r="M118" s="92">
        <v>4000</v>
      </c>
      <c r="N118" s="92">
        <v>4000</v>
      </c>
      <c r="O118" s="92"/>
      <c r="P118" s="92"/>
      <c r="Q118" s="92"/>
      <c r="R118" s="92"/>
      <c r="S118" s="90" t="s">
        <v>3225</v>
      </c>
      <c r="T118" s="95" t="s">
        <v>3194</v>
      </c>
      <c r="U118" s="95">
        <v>1</v>
      </c>
      <c r="V118" s="95" t="s">
        <v>3790</v>
      </c>
      <c r="W118" s="95" t="s">
        <v>3791</v>
      </c>
      <c r="X118" s="96" t="s">
        <v>3483</v>
      </c>
      <c r="Y118" s="93" t="s">
        <v>3484</v>
      </c>
      <c r="Z118" s="93" t="s">
        <v>3792</v>
      </c>
      <c r="AA118" s="93" t="s">
        <v>3793</v>
      </c>
      <c r="AB118" s="93">
        <v>2</v>
      </c>
      <c r="AC118" s="93">
        <v>4</v>
      </c>
      <c r="AD118" s="93" t="s">
        <v>3794</v>
      </c>
      <c r="AE118" s="93" t="s">
        <v>3284</v>
      </c>
      <c r="AF118" s="93" t="s">
        <v>3244</v>
      </c>
      <c r="AG118" s="93" t="s">
        <v>993</v>
      </c>
      <c r="AH118" s="93" t="s">
        <v>3795</v>
      </c>
      <c r="AI118" s="93" t="s">
        <v>3604</v>
      </c>
      <c r="AJ118" s="93" t="s">
        <v>3796</v>
      </c>
      <c r="AK118" s="190" t="s">
        <v>3797</v>
      </c>
      <c r="AL118" s="93" t="s">
        <v>3798</v>
      </c>
    </row>
    <row r="119" spans="1:38" s="78" customFormat="1" ht="57.75" customHeight="1" x14ac:dyDescent="0.25">
      <c r="A119" s="180" t="s">
        <v>3245</v>
      </c>
      <c r="B119" s="91" t="s">
        <v>1997</v>
      </c>
      <c r="C119" s="84" t="s">
        <v>4519</v>
      </c>
      <c r="D119" s="85" t="str">
        <f>CONCATENATE(E119, "-", F119, "-", G119, "-", H119, "-", I119, "-", A119)</f>
        <v>11-131-4-2025-0098-Sí</v>
      </c>
      <c r="E119" s="85" t="str">
        <f>MID(J119,1,2)</f>
        <v>11</v>
      </c>
      <c r="F119" s="85" t="s">
        <v>2448</v>
      </c>
      <c r="G119" s="86" t="s">
        <v>937</v>
      </c>
      <c r="H119" s="88" t="s">
        <v>4093</v>
      </c>
      <c r="I119" s="89" t="s">
        <v>4520</v>
      </c>
      <c r="J119" s="90" t="s">
        <v>4518</v>
      </c>
      <c r="K119" s="90" t="s">
        <v>3689</v>
      </c>
      <c r="L119" s="94" t="s">
        <v>3239</v>
      </c>
      <c r="M119" s="92">
        <v>52493</v>
      </c>
      <c r="N119" s="92">
        <v>32493</v>
      </c>
      <c r="O119" s="92">
        <v>20000</v>
      </c>
      <c r="P119" s="92"/>
      <c r="Q119" s="92"/>
      <c r="R119" s="92"/>
      <c r="S119" s="90" t="s">
        <v>3339</v>
      </c>
      <c r="T119" s="95" t="s">
        <v>3202</v>
      </c>
      <c r="U119" s="95">
        <v>0</v>
      </c>
      <c r="V119" s="95" t="s">
        <v>3690</v>
      </c>
      <c r="W119" s="95" t="s">
        <v>3691</v>
      </c>
      <c r="X119" s="96" t="s">
        <v>3381</v>
      </c>
      <c r="Y119" s="93" t="s">
        <v>4471</v>
      </c>
      <c r="Z119" s="93" t="s">
        <v>2022</v>
      </c>
      <c r="AA119" s="93" t="s">
        <v>2025</v>
      </c>
      <c r="AB119" s="93">
        <v>95</v>
      </c>
      <c r="AC119" s="93">
        <v>95</v>
      </c>
      <c r="AD119" s="93">
        <v>100</v>
      </c>
      <c r="AE119" s="93" t="s">
        <v>3431</v>
      </c>
      <c r="AF119" s="93" t="s">
        <v>3244</v>
      </c>
      <c r="AG119" s="93" t="s">
        <v>3245</v>
      </c>
      <c r="AH119" s="93" t="s">
        <v>3546</v>
      </c>
      <c r="AI119" s="93" t="s">
        <v>3692</v>
      </c>
      <c r="AJ119" s="93">
        <v>46234</v>
      </c>
      <c r="AK119" s="190" t="s">
        <v>3672</v>
      </c>
      <c r="AL119" s="93" t="s">
        <v>3693</v>
      </c>
    </row>
    <row r="120" spans="1:38" s="78" customFormat="1" ht="57.75" customHeight="1" x14ac:dyDescent="0.25">
      <c r="A120" s="180" t="s">
        <v>3245</v>
      </c>
      <c r="B120" s="91" t="s">
        <v>1997</v>
      </c>
      <c r="C120" s="84" t="s">
        <v>4525</v>
      </c>
      <c r="D120" s="85" t="str">
        <f>CONCATENATE(E120, "-", F120, "-", G120, "-", H120, "-", I120, "-", A120)</f>
        <v>11-131-4-2025-0099-Sí</v>
      </c>
      <c r="E120" s="85" t="str">
        <f>MID(J120,1,2)</f>
        <v>11</v>
      </c>
      <c r="F120" s="85" t="s">
        <v>2448</v>
      </c>
      <c r="G120" s="86" t="s">
        <v>937</v>
      </c>
      <c r="H120" s="88" t="s">
        <v>4093</v>
      </c>
      <c r="I120" s="89" t="s">
        <v>4526</v>
      </c>
      <c r="J120" s="90" t="s">
        <v>4522</v>
      </c>
      <c r="K120" s="90" t="s">
        <v>3668</v>
      </c>
      <c r="L120" s="94" t="s">
        <v>3239</v>
      </c>
      <c r="M120" s="92">
        <v>740000</v>
      </c>
      <c r="N120" s="92">
        <v>591000</v>
      </c>
      <c r="O120" s="92">
        <v>149000</v>
      </c>
      <c r="P120" s="92"/>
      <c r="Q120" s="92"/>
      <c r="R120" s="92"/>
      <c r="S120" s="90" t="s">
        <v>3339</v>
      </c>
      <c r="T120" s="95" t="s">
        <v>3202</v>
      </c>
      <c r="U120" s="95">
        <v>0</v>
      </c>
      <c r="V120" s="95" t="s">
        <v>3669</v>
      </c>
      <c r="W120" s="95" t="s">
        <v>3670</v>
      </c>
      <c r="X120" s="96" t="s">
        <v>3381</v>
      </c>
      <c r="Y120" s="93" t="s">
        <v>4471</v>
      </c>
      <c r="Z120" s="93" t="s">
        <v>3671</v>
      </c>
      <c r="AA120" s="93" t="s">
        <v>2035</v>
      </c>
      <c r="AB120" s="93">
        <v>80</v>
      </c>
      <c r="AC120" s="93">
        <v>80</v>
      </c>
      <c r="AD120" s="93">
        <v>85</v>
      </c>
      <c r="AE120" s="93" t="s">
        <v>3431</v>
      </c>
      <c r="AF120" s="93" t="s">
        <v>3244</v>
      </c>
      <c r="AG120" s="93" t="s">
        <v>3245</v>
      </c>
      <c r="AH120" s="93" t="s">
        <v>3546</v>
      </c>
      <c r="AI120" s="93" t="s">
        <v>3201</v>
      </c>
      <c r="AJ120" s="93">
        <v>46234</v>
      </c>
      <c r="AK120" s="190" t="s">
        <v>3672</v>
      </c>
      <c r="AL120" s="93" t="s">
        <v>3673</v>
      </c>
    </row>
    <row r="121" spans="1:38" s="78" customFormat="1" ht="57.75" customHeight="1" x14ac:dyDescent="0.25">
      <c r="A121" s="180" t="s">
        <v>3245</v>
      </c>
      <c r="B121" s="91" t="s">
        <v>1997</v>
      </c>
      <c r="C121" s="84" t="s">
        <v>4527</v>
      </c>
      <c r="D121" s="85" t="str">
        <f>CONCATENATE(E121, "-", F121, "-", G121, "-", H121, "-", I121, "-", A121)</f>
        <v>11-131-4-2025-0100-Sí</v>
      </c>
      <c r="E121" s="85" t="str">
        <f>MID(J121,1,2)</f>
        <v>11</v>
      </c>
      <c r="F121" s="85" t="s">
        <v>2448</v>
      </c>
      <c r="G121" s="86" t="s">
        <v>937</v>
      </c>
      <c r="H121" s="88" t="s">
        <v>4093</v>
      </c>
      <c r="I121" s="89" t="s">
        <v>64</v>
      </c>
      <c r="J121" s="90" t="s">
        <v>4522</v>
      </c>
      <c r="K121" s="90" t="s">
        <v>3677</v>
      </c>
      <c r="L121" s="94" t="s">
        <v>3239</v>
      </c>
      <c r="M121" s="92">
        <v>30000</v>
      </c>
      <c r="N121" s="92">
        <v>10000</v>
      </c>
      <c r="O121" s="92">
        <v>20000</v>
      </c>
      <c r="P121" s="92"/>
      <c r="Q121" s="92"/>
      <c r="R121" s="92"/>
      <c r="S121" s="90" t="s">
        <v>3339</v>
      </c>
      <c r="T121" s="95" t="s">
        <v>3202</v>
      </c>
      <c r="U121" s="95">
        <v>0</v>
      </c>
      <c r="V121" s="95" t="s">
        <v>3678</v>
      </c>
      <c r="W121" s="95" t="s">
        <v>3670</v>
      </c>
      <c r="X121" s="96" t="s">
        <v>3381</v>
      </c>
      <c r="Y121" s="93" t="s">
        <v>4471</v>
      </c>
      <c r="Z121" s="93" t="s">
        <v>3679</v>
      </c>
      <c r="AA121" s="93" t="s">
        <v>2035</v>
      </c>
      <c r="AB121" s="93">
        <v>80</v>
      </c>
      <c r="AC121" s="93">
        <v>80</v>
      </c>
      <c r="AD121" s="93">
        <v>0</v>
      </c>
      <c r="AE121" s="93" t="s">
        <v>3431</v>
      </c>
      <c r="AF121" s="93" t="s">
        <v>3244</v>
      </c>
      <c r="AG121" s="93" t="s">
        <v>3245</v>
      </c>
      <c r="AH121" s="93" t="s">
        <v>3546</v>
      </c>
      <c r="AI121" s="93" t="s">
        <v>3583</v>
      </c>
      <c r="AJ121" s="93">
        <v>46234</v>
      </c>
      <c r="AK121" s="190" t="s">
        <v>3672</v>
      </c>
      <c r="AL121" s="93" t="s">
        <v>3680</v>
      </c>
    </row>
    <row r="122" spans="1:38" s="78" customFormat="1" ht="57.75" customHeight="1" x14ac:dyDescent="0.25">
      <c r="A122" s="180" t="s">
        <v>3245</v>
      </c>
      <c r="B122" s="91" t="s">
        <v>1997</v>
      </c>
      <c r="C122" s="84" t="s">
        <v>4528</v>
      </c>
      <c r="D122" s="85" t="str">
        <f>CONCATENATE(E122, "-", F122, "-", G122, "-", H122, "-", I122, "-", A122)</f>
        <v>11-131-4-2025-0101-Sí</v>
      </c>
      <c r="E122" s="85" t="str">
        <f>MID(J122,1,2)</f>
        <v>11</v>
      </c>
      <c r="F122" s="85" t="s">
        <v>2448</v>
      </c>
      <c r="G122" s="86" t="s">
        <v>937</v>
      </c>
      <c r="H122" s="88" t="s">
        <v>4093</v>
      </c>
      <c r="I122" s="89" t="s">
        <v>860</v>
      </c>
      <c r="J122" s="90" t="s">
        <v>4522</v>
      </c>
      <c r="K122" s="90" t="s">
        <v>4529</v>
      </c>
      <c r="L122" s="94" t="s">
        <v>3239</v>
      </c>
      <c r="M122" s="92">
        <v>19995</v>
      </c>
      <c r="N122" s="92">
        <v>3760</v>
      </c>
      <c r="O122" s="92">
        <v>16235</v>
      </c>
      <c r="P122" s="92"/>
      <c r="Q122" s="92"/>
      <c r="R122" s="92"/>
      <c r="S122" s="90" t="s">
        <v>3339</v>
      </c>
      <c r="T122" s="95" t="s">
        <v>3202</v>
      </c>
      <c r="U122" s="95">
        <v>0</v>
      </c>
      <c r="V122" s="95" t="s">
        <v>3683</v>
      </c>
      <c r="W122" s="95" t="s">
        <v>3670</v>
      </c>
      <c r="X122" s="96" t="s">
        <v>3381</v>
      </c>
      <c r="Y122" s="93" t="s">
        <v>4471</v>
      </c>
      <c r="Z122" s="93" t="s">
        <v>3684</v>
      </c>
      <c r="AA122" s="93" t="s">
        <v>3651</v>
      </c>
      <c r="AB122" s="93">
        <v>80</v>
      </c>
      <c r="AC122" s="93">
        <v>80</v>
      </c>
      <c r="AD122" s="93">
        <v>80</v>
      </c>
      <c r="AE122" s="93" t="s">
        <v>3431</v>
      </c>
      <c r="AF122" s="93" t="s">
        <v>3244</v>
      </c>
      <c r="AG122" s="93" t="s">
        <v>3245</v>
      </c>
      <c r="AH122" s="93" t="s">
        <v>3546</v>
      </c>
      <c r="AI122" s="93" t="s">
        <v>3685</v>
      </c>
      <c r="AJ122" s="93">
        <v>46234</v>
      </c>
      <c r="AK122" s="190" t="s">
        <v>3672</v>
      </c>
      <c r="AL122" s="93" t="s">
        <v>3652</v>
      </c>
    </row>
    <row r="123" spans="1:38" s="78" customFormat="1" ht="57.75" customHeight="1" x14ac:dyDescent="0.25">
      <c r="A123" s="180" t="s">
        <v>3245</v>
      </c>
      <c r="B123" s="91" t="s">
        <v>1997</v>
      </c>
      <c r="C123" s="84" t="s">
        <v>4534</v>
      </c>
      <c r="D123" s="85" t="str">
        <f>CONCATENATE(E123, "-", F123, "-", G123, "-", H123, "-", I123, "-", A123)</f>
        <v>11-131-4-2025-0102-Sí</v>
      </c>
      <c r="E123" s="85" t="str">
        <f>MID(J123,1,2)</f>
        <v>11</v>
      </c>
      <c r="F123" s="85" t="s">
        <v>2448</v>
      </c>
      <c r="G123" s="86" t="s">
        <v>937</v>
      </c>
      <c r="H123" s="88" t="s">
        <v>4093</v>
      </c>
      <c r="I123" s="89" t="s">
        <v>4535</v>
      </c>
      <c r="J123" s="90" t="s">
        <v>4531</v>
      </c>
      <c r="K123" s="90" t="s">
        <v>3697</v>
      </c>
      <c r="L123" s="94" t="s">
        <v>3239</v>
      </c>
      <c r="M123" s="92">
        <f>N123+O123</f>
        <v>47600</v>
      </c>
      <c r="N123" s="92">
        <v>32230</v>
      </c>
      <c r="O123" s="92">
        <v>15370</v>
      </c>
      <c r="P123" s="92"/>
      <c r="Q123" s="92"/>
      <c r="R123" s="92"/>
      <c r="S123" s="90" t="s">
        <v>3339</v>
      </c>
      <c r="T123" s="95" t="s">
        <v>3202</v>
      </c>
      <c r="U123" s="95">
        <v>0</v>
      </c>
      <c r="V123" s="95" t="s">
        <v>3698</v>
      </c>
      <c r="W123" s="95" t="s">
        <v>3699</v>
      </c>
      <c r="X123" s="96" t="s">
        <v>3357</v>
      </c>
      <c r="Y123" s="93" t="s">
        <v>3610</v>
      </c>
      <c r="Z123" s="93" t="s">
        <v>3700</v>
      </c>
      <c r="AA123" s="93" t="s">
        <v>3624</v>
      </c>
      <c r="AB123" s="93">
        <v>25</v>
      </c>
      <c r="AC123" s="93">
        <v>18</v>
      </c>
      <c r="AD123" s="93">
        <v>34</v>
      </c>
      <c r="AE123" s="93" t="s">
        <v>3431</v>
      </c>
      <c r="AF123" s="93" t="s">
        <v>3244</v>
      </c>
      <c r="AG123" s="93" t="s">
        <v>3245</v>
      </c>
      <c r="AH123" s="93" t="s">
        <v>3429</v>
      </c>
      <c r="AI123" s="93" t="s">
        <v>3701</v>
      </c>
      <c r="AJ123" s="93">
        <v>46234</v>
      </c>
      <c r="AK123" s="190" t="s">
        <v>3672</v>
      </c>
      <c r="AL123" s="93" t="s">
        <v>3702</v>
      </c>
    </row>
    <row r="124" spans="1:38" s="78" customFormat="1" ht="57.75" customHeight="1" x14ac:dyDescent="0.25">
      <c r="A124" s="180" t="s">
        <v>3245</v>
      </c>
      <c r="B124" s="91" t="s">
        <v>1997</v>
      </c>
      <c r="C124" s="84" t="s">
        <v>4536</v>
      </c>
      <c r="D124" s="85" t="str">
        <f>CONCATENATE(E124, "-", F124, "-", G124, "-", H124, "-", I124, "-", A124)</f>
        <v>11-131-4-2025-0103-Sí</v>
      </c>
      <c r="E124" s="85" t="str">
        <f>MID(J124,1,2)</f>
        <v>11</v>
      </c>
      <c r="F124" s="85" t="s">
        <v>2448</v>
      </c>
      <c r="G124" s="86" t="s">
        <v>937</v>
      </c>
      <c r="H124" s="88" t="s">
        <v>4093</v>
      </c>
      <c r="I124" s="89" t="s">
        <v>67</v>
      </c>
      <c r="J124" s="90" t="s">
        <v>4531</v>
      </c>
      <c r="K124" s="90" t="s">
        <v>3697</v>
      </c>
      <c r="L124" s="94" t="s">
        <v>3239</v>
      </c>
      <c r="M124" s="92">
        <f>N124+O124</f>
        <v>32000</v>
      </c>
      <c r="N124" s="92">
        <v>24000</v>
      </c>
      <c r="O124" s="92">
        <v>8000</v>
      </c>
      <c r="P124" s="92"/>
      <c r="Q124" s="92"/>
      <c r="R124" s="92"/>
      <c r="S124" s="90" t="s">
        <v>3339</v>
      </c>
      <c r="T124" s="95" t="s">
        <v>3202</v>
      </c>
      <c r="U124" s="95">
        <v>0</v>
      </c>
      <c r="V124" s="95" t="s">
        <v>3706</v>
      </c>
      <c r="W124" s="95" t="s">
        <v>3707</v>
      </c>
      <c r="X124" s="96" t="s">
        <v>3357</v>
      </c>
      <c r="Y124" s="93" t="s">
        <v>3610</v>
      </c>
      <c r="Z124" s="93" t="s">
        <v>3708</v>
      </c>
      <c r="AA124" s="93" t="s">
        <v>3629</v>
      </c>
      <c r="AB124" s="93">
        <v>10</v>
      </c>
      <c r="AC124" s="93">
        <v>7</v>
      </c>
      <c r="AD124" s="93">
        <v>15</v>
      </c>
      <c r="AE124" s="93" t="s">
        <v>3431</v>
      </c>
      <c r="AF124" s="93" t="s">
        <v>3244</v>
      </c>
      <c r="AG124" s="93" t="s">
        <v>3245</v>
      </c>
      <c r="AH124" s="93" t="s">
        <v>3280</v>
      </c>
      <c r="AI124" s="93" t="s">
        <v>3701</v>
      </c>
      <c r="AJ124" s="93">
        <v>46234</v>
      </c>
      <c r="AK124" s="190" t="s">
        <v>3672</v>
      </c>
      <c r="AL124" s="93" t="s">
        <v>3709</v>
      </c>
    </row>
    <row r="125" spans="1:38" s="78" customFormat="1" ht="57.75" customHeight="1" x14ac:dyDescent="0.25">
      <c r="A125" s="180" t="s">
        <v>3245</v>
      </c>
      <c r="B125" s="91" t="s">
        <v>1997</v>
      </c>
      <c r="C125" s="84" t="s">
        <v>4537</v>
      </c>
      <c r="D125" s="85" t="str">
        <f>CONCATENATE(E125, "-", F125, "-", G125, "-", H125, "-", I125, "-", A125)</f>
        <v>11-131-4-2025-0104-Sí</v>
      </c>
      <c r="E125" s="85" t="str">
        <f>MID(J125,1,2)</f>
        <v>11</v>
      </c>
      <c r="F125" s="85" t="s">
        <v>2448</v>
      </c>
      <c r="G125" s="86" t="s">
        <v>937</v>
      </c>
      <c r="H125" s="88" t="s">
        <v>4093</v>
      </c>
      <c r="I125" s="89" t="s">
        <v>8</v>
      </c>
      <c r="J125" s="90" t="s">
        <v>4531</v>
      </c>
      <c r="K125" s="90" t="s">
        <v>3697</v>
      </c>
      <c r="L125" s="94" t="s">
        <v>3239</v>
      </c>
      <c r="M125" s="92">
        <f>N125+O125</f>
        <v>83320</v>
      </c>
      <c r="N125" s="92">
        <v>44820</v>
      </c>
      <c r="O125" s="92">
        <v>38500</v>
      </c>
      <c r="P125" s="92"/>
      <c r="Q125" s="92"/>
      <c r="R125" s="92"/>
      <c r="S125" s="90" t="s">
        <v>3339</v>
      </c>
      <c r="T125" s="95" t="s">
        <v>3202</v>
      </c>
      <c r="U125" s="95">
        <v>0</v>
      </c>
      <c r="V125" s="95" t="s">
        <v>3713</v>
      </c>
      <c r="W125" s="95" t="s">
        <v>3714</v>
      </c>
      <c r="X125" s="96" t="s">
        <v>3357</v>
      </c>
      <c r="Y125" s="93" t="s">
        <v>3610</v>
      </c>
      <c r="Z125" s="93" t="s">
        <v>3715</v>
      </c>
      <c r="AA125" s="93" t="s">
        <v>3716</v>
      </c>
      <c r="AB125" s="93">
        <v>4</v>
      </c>
      <c r="AC125" s="93">
        <v>5</v>
      </c>
      <c r="AD125" s="93">
        <v>4</v>
      </c>
      <c r="AE125" s="93" t="s">
        <v>3431</v>
      </c>
      <c r="AF125" s="93" t="s">
        <v>3244</v>
      </c>
      <c r="AG125" s="93" t="s">
        <v>3245</v>
      </c>
      <c r="AH125" s="93" t="s">
        <v>3717</v>
      </c>
      <c r="AI125" s="93" t="s">
        <v>3701</v>
      </c>
      <c r="AJ125" s="93">
        <v>46234</v>
      </c>
      <c r="AK125" s="190" t="s">
        <v>3672</v>
      </c>
      <c r="AL125" s="93" t="s">
        <v>3718</v>
      </c>
    </row>
    <row r="126" spans="1:38" s="78" customFormat="1" ht="57.75" customHeight="1" x14ac:dyDescent="0.25">
      <c r="A126" s="180" t="s">
        <v>3245</v>
      </c>
      <c r="B126" s="91" t="s">
        <v>1997</v>
      </c>
      <c r="C126" s="84" t="s">
        <v>4538</v>
      </c>
      <c r="D126" s="85" t="str">
        <f>CONCATENATE(E126, "-", F126, "-", G126, "-", H126, "-", I126, "-", A126)</f>
        <v>11-131-4-2025-0105-Sí</v>
      </c>
      <c r="E126" s="85" t="str">
        <f>MID(J126,1,2)</f>
        <v>11</v>
      </c>
      <c r="F126" s="85" t="str">
        <f>MID(J126,6,3)</f>
        <v>131</v>
      </c>
      <c r="G126" s="86" t="s">
        <v>937</v>
      </c>
      <c r="H126" s="88" t="s">
        <v>4093</v>
      </c>
      <c r="I126" s="89" t="s">
        <v>65</v>
      </c>
      <c r="J126" s="90" t="s">
        <v>4539</v>
      </c>
      <c r="K126" s="90" t="s">
        <v>3607</v>
      </c>
      <c r="L126" s="94" t="s">
        <v>3239</v>
      </c>
      <c r="M126" s="92">
        <v>6000</v>
      </c>
      <c r="N126" s="92">
        <v>6000</v>
      </c>
      <c r="O126" s="92"/>
      <c r="P126" s="92"/>
      <c r="Q126" s="92"/>
      <c r="R126" s="92"/>
      <c r="S126" s="90" t="s">
        <v>3225</v>
      </c>
      <c r="T126" s="95" t="s">
        <v>3194</v>
      </c>
      <c r="U126" s="95">
        <v>1</v>
      </c>
      <c r="V126" s="95" t="s">
        <v>3608</v>
      </c>
      <c r="W126" s="95" t="s">
        <v>3609</v>
      </c>
      <c r="X126" s="96" t="s">
        <v>3357</v>
      </c>
      <c r="Y126" s="93" t="s">
        <v>3610</v>
      </c>
      <c r="Z126" s="93" t="s">
        <v>3611</v>
      </c>
      <c r="AA126" s="93" t="s">
        <v>3612</v>
      </c>
      <c r="AB126" s="93">
        <v>80</v>
      </c>
      <c r="AC126" s="93">
        <v>80</v>
      </c>
      <c r="AD126" s="93">
        <v>0</v>
      </c>
      <c r="AE126" s="93" t="s">
        <v>3431</v>
      </c>
      <c r="AF126" s="93" t="s">
        <v>3244</v>
      </c>
      <c r="AG126" s="93" t="s">
        <v>3245</v>
      </c>
      <c r="AH126" s="93" t="s">
        <v>3429</v>
      </c>
      <c r="AI126" s="93" t="s">
        <v>3594</v>
      </c>
      <c r="AJ126" s="93" t="s">
        <v>3613</v>
      </c>
      <c r="AK126" s="190" t="s">
        <v>3614</v>
      </c>
      <c r="AL126" s="93" t="s">
        <v>3615</v>
      </c>
    </row>
    <row r="127" spans="1:38" s="78" customFormat="1" ht="57.75" customHeight="1" x14ac:dyDescent="0.25">
      <c r="A127" s="180" t="s">
        <v>3245</v>
      </c>
      <c r="B127" s="91" t="s">
        <v>1997</v>
      </c>
      <c r="C127" s="84" t="s">
        <v>4540</v>
      </c>
      <c r="D127" s="85" t="str">
        <f>CONCATENATE(E127, "-", F127, "-", G127, "-", H127, "-", I127, "-", A127)</f>
        <v>11-131-4-2025-0106-Sí</v>
      </c>
      <c r="E127" s="85" t="str">
        <f>MID(J127,1,2)</f>
        <v>11</v>
      </c>
      <c r="F127" s="85" t="str">
        <f>MID(J127,6,3)</f>
        <v>131</v>
      </c>
      <c r="G127" s="86" t="s">
        <v>937</v>
      </c>
      <c r="H127" s="88" t="s">
        <v>4093</v>
      </c>
      <c r="I127" s="89" t="s">
        <v>66</v>
      </c>
      <c r="J127" s="90" t="s">
        <v>4539</v>
      </c>
      <c r="K127" s="90" t="s">
        <v>3607</v>
      </c>
      <c r="L127" s="94" t="s">
        <v>3239</v>
      </c>
      <c r="M127" s="92">
        <v>4000</v>
      </c>
      <c r="N127" s="92">
        <v>4000</v>
      </c>
      <c r="O127" s="92"/>
      <c r="P127" s="92"/>
      <c r="Q127" s="92"/>
      <c r="R127" s="92"/>
      <c r="S127" s="90" t="s">
        <v>3225</v>
      </c>
      <c r="T127" s="95" t="s">
        <v>3194</v>
      </c>
      <c r="U127" s="95">
        <v>1</v>
      </c>
      <c r="V127" s="95" t="s">
        <v>3616</v>
      </c>
      <c r="W127" s="95" t="s">
        <v>3609</v>
      </c>
      <c r="X127" s="96" t="s">
        <v>3357</v>
      </c>
      <c r="Y127" s="93" t="s">
        <v>3610</v>
      </c>
      <c r="Z127" s="93" t="s">
        <v>3617</v>
      </c>
      <c r="AA127" s="93" t="s">
        <v>3618</v>
      </c>
      <c r="AB127" s="93">
        <v>80</v>
      </c>
      <c r="AC127" s="93">
        <v>80</v>
      </c>
      <c r="AD127" s="93">
        <v>0</v>
      </c>
      <c r="AE127" s="93" t="s">
        <v>3431</v>
      </c>
      <c r="AF127" s="93" t="s">
        <v>3244</v>
      </c>
      <c r="AG127" s="93" t="s">
        <v>3245</v>
      </c>
      <c r="AH127" s="93" t="s">
        <v>3280</v>
      </c>
      <c r="AI127" s="93" t="s">
        <v>3594</v>
      </c>
      <c r="AJ127" s="93" t="s">
        <v>3613</v>
      </c>
      <c r="AK127" s="190" t="s">
        <v>3614</v>
      </c>
      <c r="AL127" s="93" t="s">
        <v>3619</v>
      </c>
    </row>
    <row r="128" spans="1:38" s="78" customFormat="1" ht="57.75" customHeight="1" x14ac:dyDescent="0.25">
      <c r="A128" s="180" t="s">
        <v>3245</v>
      </c>
      <c r="B128" s="91" t="s">
        <v>1997</v>
      </c>
      <c r="C128" s="84" t="s">
        <v>4541</v>
      </c>
      <c r="D128" s="85" t="str">
        <f>CONCATENATE(E128, "-", F128, "-", G128, "-", H128, "-", I128, "-", A128)</f>
        <v>11-131-4-2025-0107-Sí</v>
      </c>
      <c r="E128" s="85" t="str">
        <f>MID(J128,1,2)</f>
        <v>11</v>
      </c>
      <c r="F128" s="85" t="str">
        <f>MID(J128,6,3)</f>
        <v>131</v>
      </c>
      <c r="G128" s="86" t="s">
        <v>937</v>
      </c>
      <c r="H128" s="88" t="s">
        <v>4093</v>
      </c>
      <c r="I128" s="89" t="s">
        <v>4542</v>
      </c>
      <c r="J128" s="90" t="s">
        <v>4543</v>
      </c>
      <c r="K128" s="90" t="s">
        <v>3620</v>
      </c>
      <c r="L128" s="94" t="s">
        <v>3239</v>
      </c>
      <c r="M128" s="92">
        <v>17500</v>
      </c>
      <c r="N128" s="92">
        <v>17500</v>
      </c>
      <c r="O128" s="92"/>
      <c r="P128" s="92"/>
      <c r="Q128" s="92"/>
      <c r="R128" s="92"/>
      <c r="S128" s="90" t="s">
        <v>3225</v>
      </c>
      <c r="T128" s="95" t="s">
        <v>3194</v>
      </c>
      <c r="U128" s="95">
        <v>1</v>
      </c>
      <c r="V128" s="95" t="s">
        <v>3621</v>
      </c>
      <c r="W128" s="95" t="s">
        <v>3622</v>
      </c>
      <c r="X128" s="96" t="s">
        <v>3357</v>
      </c>
      <c r="Y128" s="93" t="s">
        <v>3610</v>
      </c>
      <c r="Z128" s="93" t="s">
        <v>3623</v>
      </c>
      <c r="AA128" s="93" t="s">
        <v>3624</v>
      </c>
      <c r="AB128" s="93">
        <v>9</v>
      </c>
      <c r="AC128" s="93">
        <v>9</v>
      </c>
      <c r="AD128" s="93">
        <v>9</v>
      </c>
      <c r="AE128" s="93" t="s">
        <v>3431</v>
      </c>
      <c r="AF128" s="93" t="s">
        <v>3244</v>
      </c>
      <c r="AG128" s="93" t="s">
        <v>3245</v>
      </c>
      <c r="AH128" s="93" t="s">
        <v>3429</v>
      </c>
      <c r="AI128" s="93" t="s">
        <v>3594</v>
      </c>
      <c r="AJ128" s="93" t="s">
        <v>3613</v>
      </c>
      <c r="AK128" s="190" t="s">
        <v>3614</v>
      </c>
      <c r="AL128" s="93" t="s">
        <v>3625</v>
      </c>
    </row>
    <row r="129" spans="1:38" s="78" customFormat="1" ht="57.75" customHeight="1" x14ac:dyDescent="0.25">
      <c r="A129" s="180" t="s">
        <v>3245</v>
      </c>
      <c r="B129" s="91" t="s">
        <v>1997</v>
      </c>
      <c r="C129" s="84" t="s">
        <v>4544</v>
      </c>
      <c r="D129" s="85" t="str">
        <f>CONCATENATE(E129, "-", F129, "-", G129, "-", H129, "-", I129, "-", A129)</f>
        <v>11-131-4-2025-0108-Sí</v>
      </c>
      <c r="E129" s="85" t="str">
        <f>MID(J129,1,2)</f>
        <v>11</v>
      </c>
      <c r="F129" s="85" t="str">
        <f>MID(J129,6,3)</f>
        <v>131</v>
      </c>
      <c r="G129" s="86" t="s">
        <v>937</v>
      </c>
      <c r="H129" s="88" t="s">
        <v>4093</v>
      </c>
      <c r="I129" s="89" t="s">
        <v>4545</v>
      </c>
      <c r="J129" s="90" t="s">
        <v>4543</v>
      </c>
      <c r="K129" s="90" t="s">
        <v>3620</v>
      </c>
      <c r="L129" s="94" t="s">
        <v>3239</v>
      </c>
      <c r="M129" s="92">
        <v>7500</v>
      </c>
      <c r="N129" s="92">
        <v>7500</v>
      </c>
      <c r="O129" s="92"/>
      <c r="P129" s="92"/>
      <c r="Q129" s="92"/>
      <c r="R129" s="92"/>
      <c r="S129" s="90" t="s">
        <v>3225</v>
      </c>
      <c r="T129" s="95" t="s">
        <v>3194</v>
      </c>
      <c r="U129" s="95">
        <v>1</v>
      </c>
      <c r="V129" s="95" t="s">
        <v>3626</v>
      </c>
      <c r="W129" s="95" t="s">
        <v>3627</v>
      </c>
      <c r="X129" s="96" t="s">
        <v>3357</v>
      </c>
      <c r="Y129" s="93" t="s">
        <v>3610</v>
      </c>
      <c r="Z129" s="93" t="s">
        <v>3628</v>
      </c>
      <c r="AA129" s="93" t="s">
        <v>3629</v>
      </c>
      <c r="AB129" s="93">
        <v>4</v>
      </c>
      <c r="AC129" s="93">
        <v>4</v>
      </c>
      <c r="AD129" s="93">
        <v>4</v>
      </c>
      <c r="AE129" s="93" t="s">
        <v>3431</v>
      </c>
      <c r="AF129" s="93" t="s">
        <v>3244</v>
      </c>
      <c r="AG129" s="93" t="s">
        <v>3245</v>
      </c>
      <c r="AH129" s="93" t="s">
        <v>3280</v>
      </c>
      <c r="AI129" s="93" t="s">
        <v>3594</v>
      </c>
      <c r="AJ129" s="93" t="s">
        <v>3613</v>
      </c>
      <c r="AK129" s="190" t="s">
        <v>3614</v>
      </c>
      <c r="AL129" s="93" t="s">
        <v>3630</v>
      </c>
    </row>
    <row r="130" spans="1:38" s="78" customFormat="1" ht="57.75" customHeight="1" x14ac:dyDescent="0.25">
      <c r="A130" s="87" t="s">
        <v>3231</v>
      </c>
      <c r="B130" s="91" t="s">
        <v>1997</v>
      </c>
      <c r="C130" s="84" t="s">
        <v>4546</v>
      </c>
      <c r="D130" s="85" t="str">
        <f>CONCATENATE(E130, "-", F130, "-", G130, "-", H130, "-", I130, "-", A130)</f>
        <v>11-131-4-2025-0109-No</v>
      </c>
      <c r="E130" s="85" t="str">
        <f>MID(J130,1,2)</f>
        <v>11</v>
      </c>
      <c r="F130" s="85" t="str">
        <f>MID(J130,6,3)</f>
        <v>131</v>
      </c>
      <c r="G130" s="86" t="s">
        <v>937</v>
      </c>
      <c r="H130" s="88" t="s">
        <v>4093</v>
      </c>
      <c r="I130" s="89" t="s">
        <v>4547</v>
      </c>
      <c r="J130" s="90" t="s">
        <v>3653</v>
      </c>
      <c r="K130" s="90" t="s">
        <v>3654</v>
      </c>
      <c r="L130" s="94" t="s">
        <v>3239</v>
      </c>
      <c r="M130" s="92">
        <v>35000</v>
      </c>
      <c r="N130" s="92">
        <v>35000</v>
      </c>
      <c r="O130" s="92"/>
      <c r="P130" s="92"/>
      <c r="Q130" s="92"/>
      <c r="R130" s="92"/>
      <c r="S130" s="90" t="s">
        <v>3339</v>
      </c>
      <c r="T130" s="95" t="s">
        <v>3655</v>
      </c>
      <c r="U130" s="95">
        <v>0</v>
      </c>
      <c r="V130" s="95" t="s">
        <v>3656</v>
      </c>
      <c r="W130" s="95" t="s">
        <v>3657</v>
      </c>
      <c r="X130" s="96" t="s">
        <v>3381</v>
      </c>
      <c r="Y130" s="93" t="s">
        <v>4471</v>
      </c>
      <c r="Z130" s="93" t="s">
        <v>1998</v>
      </c>
      <c r="AA130" s="93" t="s">
        <v>2001</v>
      </c>
      <c r="AB130" s="93">
        <v>170</v>
      </c>
      <c r="AC130" s="93">
        <v>170</v>
      </c>
      <c r="AD130" s="93">
        <v>184</v>
      </c>
      <c r="AE130" s="93" t="s">
        <v>3431</v>
      </c>
      <c r="AF130" s="93" t="s">
        <v>3244</v>
      </c>
      <c r="AG130" s="93" t="s">
        <v>3231</v>
      </c>
      <c r="AH130" s="93" t="s">
        <v>3546</v>
      </c>
      <c r="AI130" s="93" t="s">
        <v>3594</v>
      </c>
      <c r="AJ130" s="93">
        <v>45930</v>
      </c>
      <c r="AK130" s="190">
        <v>45991</v>
      </c>
      <c r="AL130" s="93" t="s">
        <v>3658</v>
      </c>
    </row>
    <row r="131" spans="1:38" s="78" customFormat="1" ht="57.75" customHeight="1" x14ac:dyDescent="0.25">
      <c r="A131" s="180" t="s">
        <v>3245</v>
      </c>
      <c r="B131" s="91" t="s">
        <v>1997</v>
      </c>
      <c r="C131" s="84" t="s">
        <v>4549</v>
      </c>
      <c r="D131" s="85" t="str">
        <f>CONCATENATE(E131, "-", F131, "-", G131, "-", H131, "-", I131, "-", A131)</f>
        <v>11-131-4-2025-0110-Sí</v>
      </c>
      <c r="E131" s="85" t="str">
        <f>MID(J131,1,2)</f>
        <v>11</v>
      </c>
      <c r="F131" s="85" t="str">
        <f>MID(J131,6,3)</f>
        <v>131</v>
      </c>
      <c r="G131" s="86" t="s">
        <v>937</v>
      </c>
      <c r="H131" s="88" t="s">
        <v>4093</v>
      </c>
      <c r="I131" s="89" t="s">
        <v>4550</v>
      </c>
      <c r="J131" s="90" t="s">
        <v>2099</v>
      </c>
      <c r="K131" s="90" t="s">
        <v>3590</v>
      </c>
      <c r="L131" s="94" t="s">
        <v>3239</v>
      </c>
      <c r="M131" s="92">
        <v>36000</v>
      </c>
      <c r="N131" s="92">
        <v>12000</v>
      </c>
      <c r="O131" s="92">
        <v>24000</v>
      </c>
      <c r="P131" s="92"/>
      <c r="Q131" s="92"/>
      <c r="R131" s="92"/>
      <c r="S131" s="90" t="s">
        <v>3225</v>
      </c>
      <c r="T131" s="95" t="s">
        <v>3194</v>
      </c>
      <c r="U131" s="95">
        <v>1</v>
      </c>
      <c r="V131" s="95" t="s">
        <v>3591</v>
      </c>
      <c r="W131" s="95" t="s">
        <v>3592</v>
      </c>
      <c r="X131" s="96" t="s">
        <v>3381</v>
      </c>
      <c r="Y131" s="93" t="s">
        <v>4471</v>
      </c>
      <c r="Z131" s="93" t="s">
        <v>3593</v>
      </c>
      <c r="AA131" s="93" t="s">
        <v>2100</v>
      </c>
      <c r="AB131" s="93">
        <v>10</v>
      </c>
      <c r="AC131" s="93">
        <v>12</v>
      </c>
      <c r="AD131" s="93">
        <v>10</v>
      </c>
      <c r="AE131" s="93" t="s">
        <v>3431</v>
      </c>
      <c r="AF131" s="93" t="s">
        <v>3244</v>
      </c>
      <c r="AG131" s="93" t="s">
        <v>3245</v>
      </c>
      <c r="AH131" s="93" t="s">
        <v>3546</v>
      </c>
      <c r="AI131" s="93" t="s">
        <v>3594</v>
      </c>
      <c r="AJ131" s="93" t="s">
        <v>3595</v>
      </c>
      <c r="AK131" s="190">
        <v>46356</v>
      </c>
      <c r="AL131" s="93" t="s">
        <v>3596</v>
      </c>
    </row>
    <row r="132" spans="1:38" s="78" customFormat="1" ht="57.75" customHeight="1" x14ac:dyDescent="0.25">
      <c r="A132" s="180" t="s">
        <v>3245</v>
      </c>
      <c r="B132" s="91" t="s">
        <v>1997</v>
      </c>
      <c r="C132" s="84" t="s">
        <v>4551</v>
      </c>
      <c r="D132" s="85" t="str">
        <f>CONCATENATE(E132, "-", F132, "-", G132, "-", H132, "-", I132, "-", A132)</f>
        <v>11-131-4-2025-0111-Sí</v>
      </c>
      <c r="E132" s="85" t="str">
        <f>MID(J132,1,2)</f>
        <v>11</v>
      </c>
      <c r="F132" s="85" t="str">
        <f>MID(J132,6,3)</f>
        <v>131</v>
      </c>
      <c r="G132" s="86" t="s">
        <v>937</v>
      </c>
      <c r="H132" s="88" t="s">
        <v>4093</v>
      </c>
      <c r="I132" s="89" t="s">
        <v>4552</v>
      </c>
      <c r="J132" s="90" t="s">
        <v>4553</v>
      </c>
      <c r="K132" s="90" t="s">
        <v>3631</v>
      </c>
      <c r="L132" s="94" t="s">
        <v>3239</v>
      </c>
      <c r="M132" s="92">
        <v>12700</v>
      </c>
      <c r="N132" s="92">
        <v>12700</v>
      </c>
      <c r="O132" s="92"/>
      <c r="P132" s="92"/>
      <c r="Q132" s="92"/>
      <c r="R132" s="92"/>
      <c r="S132" s="90" t="s">
        <v>3225</v>
      </c>
      <c r="T132" s="95" t="s">
        <v>3194</v>
      </c>
      <c r="U132" s="95">
        <v>1</v>
      </c>
      <c r="V132" s="95" t="s">
        <v>3632</v>
      </c>
      <c r="W132" s="95" t="s">
        <v>3633</v>
      </c>
      <c r="X132" s="96" t="s">
        <v>3381</v>
      </c>
      <c r="Y132" s="93" t="s">
        <v>4096</v>
      </c>
      <c r="Z132" s="93" t="s">
        <v>3634</v>
      </c>
      <c r="AA132" s="93" t="s">
        <v>2008</v>
      </c>
      <c r="AB132" s="93">
        <v>7</v>
      </c>
      <c r="AC132" s="93">
        <v>7</v>
      </c>
      <c r="AD132" s="93">
        <v>7</v>
      </c>
      <c r="AE132" s="93" t="s">
        <v>3431</v>
      </c>
      <c r="AF132" s="93" t="s">
        <v>3244</v>
      </c>
      <c r="AG132" s="93" t="s">
        <v>3245</v>
      </c>
      <c r="AH132" s="93" t="s">
        <v>3546</v>
      </c>
      <c r="AI132" s="93" t="s">
        <v>3594</v>
      </c>
      <c r="AJ132" s="93" t="s">
        <v>3613</v>
      </c>
      <c r="AK132" s="190" t="s">
        <v>3614</v>
      </c>
      <c r="AL132" s="93" t="s">
        <v>3635</v>
      </c>
    </row>
    <row r="133" spans="1:38" s="78" customFormat="1" ht="57.75" customHeight="1" x14ac:dyDescent="0.25">
      <c r="A133" s="180" t="s">
        <v>3245</v>
      </c>
      <c r="B133" s="91" t="s">
        <v>1997</v>
      </c>
      <c r="C133" s="84" t="s">
        <v>4554</v>
      </c>
      <c r="D133" s="85" t="str">
        <f>CONCATENATE(E133, "-", F133, "-", G133, "-", H133, "-", I133, "-", A133)</f>
        <v>11-131-4-2025-0112-Sí</v>
      </c>
      <c r="E133" s="85" t="str">
        <f>MID(J133,1,2)</f>
        <v>11</v>
      </c>
      <c r="F133" s="85" t="str">
        <f>MID(J133,6,3)</f>
        <v>131</v>
      </c>
      <c r="G133" s="86" t="s">
        <v>937</v>
      </c>
      <c r="H133" s="88" t="s">
        <v>4093</v>
      </c>
      <c r="I133" s="89" t="s">
        <v>4555</v>
      </c>
      <c r="J133" s="90" t="s">
        <v>4553</v>
      </c>
      <c r="K133" s="90" t="s">
        <v>3631</v>
      </c>
      <c r="L133" s="94" t="s">
        <v>3239</v>
      </c>
      <c r="M133" s="92">
        <v>10700</v>
      </c>
      <c r="N133" s="92">
        <v>10700</v>
      </c>
      <c r="O133" s="92"/>
      <c r="P133" s="92"/>
      <c r="Q133" s="92"/>
      <c r="R133" s="92"/>
      <c r="S133" s="90" t="s">
        <v>3225</v>
      </c>
      <c r="T133" s="95" t="s">
        <v>3194</v>
      </c>
      <c r="U133" s="95">
        <v>1</v>
      </c>
      <c r="V133" s="95" t="s">
        <v>3636</v>
      </c>
      <c r="W133" s="95" t="s">
        <v>3637</v>
      </c>
      <c r="X133" s="96" t="s">
        <v>3381</v>
      </c>
      <c r="Y133" s="93" t="s">
        <v>4096</v>
      </c>
      <c r="Z133" s="93" t="s">
        <v>3638</v>
      </c>
      <c r="AA133" s="93" t="s">
        <v>3639</v>
      </c>
      <c r="AB133" s="93">
        <v>1</v>
      </c>
      <c r="AC133" s="93">
        <v>1</v>
      </c>
      <c r="AD133" s="93">
        <v>1</v>
      </c>
      <c r="AE133" s="93" t="s">
        <v>3431</v>
      </c>
      <c r="AF133" s="93" t="s">
        <v>3244</v>
      </c>
      <c r="AG133" s="93" t="s">
        <v>3245</v>
      </c>
      <c r="AH133" s="93" t="s">
        <v>3546</v>
      </c>
      <c r="AI133" s="93" t="s">
        <v>3594</v>
      </c>
      <c r="AJ133" s="93" t="s">
        <v>3613</v>
      </c>
      <c r="AK133" s="190" t="s">
        <v>3614</v>
      </c>
      <c r="AL133" s="93" t="s">
        <v>3640</v>
      </c>
    </row>
    <row r="134" spans="1:38" s="78" customFormat="1" ht="57.75" customHeight="1" x14ac:dyDescent="0.25">
      <c r="A134" s="180" t="s">
        <v>3245</v>
      </c>
      <c r="B134" s="91" t="s">
        <v>1997</v>
      </c>
      <c r="C134" s="84" t="s">
        <v>4560</v>
      </c>
      <c r="D134" s="85" t="str">
        <f>CONCATENATE(E134, "-", F134, "-", G134, "-", H134, "-", I134, "-", A134)</f>
        <v>11-131-4-2025-0113-Sí</v>
      </c>
      <c r="E134" s="85" t="str">
        <f>MID(J134,1,2)</f>
        <v>11</v>
      </c>
      <c r="F134" s="85" t="str">
        <f>MID(J134,6,3)</f>
        <v>131</v>
      </c>
      <c r="G134" s="86" t="s">
        <v>937</v>
      </c>
      <c r="H134" s="88" t="s">
        <v>4093</v>
      </c>
      <c r="I134" s="89" t="s">
        <v>4561</v>
      </c>
      <c r="J134" s="90" t="s">
        <v>4557</v>
      </c>
      <c r="K134" s="90" t="s">
        <v>4562</v>
      </c>
      <c r="L134" s="94" t="s">
        <v>3239</v>
      </c>
      <c r="M134" s="92">
        <f>N134+O134</f>
        <v>16749</v>
      </c>
      <c r="N134" s="92">
        <v>6699.6</v>
      </c>
      <c r="O134" s="92">
        <v>10049.4</v>
      </c>
      <c r="P134" s="92"/>
      <c r="Q134" s="92"/>
      <c r="R134" s="92"/>
      <c r="S134" s="90" t="s">
        <v>3339</v>
      </c>
      <c r="T134" s="95" t="s">
        <v>3202</v>
      </c>
      <c r="U134" s="95">
        <v>0</v>
      </c>
      <c r="V134" s="95" t="s">
        <v>3722</v>
      </c>
      <c r="W134" s="95" t="s">
        <v>3723</v>
      </c>
      <c r="X134" s="96" t="s">
        <v>3357</v>
      </c>
      <c r="Y134" s="93" t="s">
        <v>3610</v>
      </c>
      <c r="Z134" s="93" t="s">
        <v>3724</v>
      </c>
      <c r="AA134" s="93" t="s">
        <v>3725</v>
      </c>
      <c r="AB134" s="93">
        <v>6</v>
      </c>
      <c r="AC134" s="93">
        <v>6</v>
      </c>
      <c r="AD134" s="93">
        <v>3</v>
      </c>
      <c r="AE134" s="93" t="s">
        <v>3431</v>
      </c>
      <c r="AF134" s="93" t="s">
        <v>3244</v>
      </c>
      <c r="AG134" s="93" t="s">
        <v>3245</v>
      </c>
      <c r="AH134" s="93" t="s">
        <v>3717</v>
      </c>
      <c r="AI134" s="93" t="s">
        <v>3726</v>
      </c>
      <c r="AJ134" s="93">
        <v>46599</v>
      </c>
      <c r="AK134" s="190" t="s">
        <v>3727</v>
      </c>
      <c r="AL134" s="93" t="s">
        <v>3728</v>
      </c>
    </row>
    <row r="135" spans="1:38" s="78" customFormat="1" ht="57.75" customHeight="1" x14ac:dyDescent="0.25">
      <c r="A135" s="180" t="s">
        <v>3245</v>
      </c>
      <c r="B135" s="91" t="s">
        <v>1997</v>
      </c>
      <c r="C135" s="84" t="s">
        <v>4563</v>
      </c>
      <c r="D135" s="85" t="str">
        <f>CONCATENATE(E135, "-", F135, "-", G135, "-", H135, "-", I135, "-", A135)</f>
        <v>11-131-4-2025-0114-Sí</v>
      </c>
      <c r="E135" s="85" t="str">
        <f>MID(J135,1,2)</f>
        <v>11</v>
      </c>
      <c r="F135" s="85" t="str">
        <f>MID(J135,6,3)</f>
        <v>131</v>
      </c>
      <c r="G135" s="86" t="s">
        <v>937</v>
      </c>
      <c r="H135" s="88" t="s">
        <v>4093</v>
      </c>
      <c r="I135" s="89" t="s">
        <v>4564</v>
      </c>
      <c r="J135" s="90" t="s">
        <v>4557</v>
      </c>
      <c r="K135" s="90" t="s">
        <v>4562</v>
      </c>
      <c r="L135" s="94" t="s">
        <v>3239</v>
      </c>
      <c r="M135" s="92">
        <f>N135+O135</f>
        <v>24534</v>
      </c>
      <c r="N135" s="92">
        <v>9813.6</v>
      </c>
      <c r="O135" s="92">
        <v>14720.4</v>
      </c>
      <c r="P135" s="92"/>
      <c r="Q135" s="92"/>
      <c r="R135" s="92"/>
      <c r="S135" s="90" t="s">
        <v>3339</v>
      </c>
      <c r="T135" s="95" t="s">
        <v>3202</v>
      </c>
      <c r="U135" s="95">
        <v>0</v>
      </c>
      <c r="V135" s="95" t="s">
        <v>3722</v>
      </c>
      <c r="W135" s="95" t="s">
        <v>3723</v>
      </c>
      <c r="X135" s="96" t="s">
        <v>3381</v>
      </c>
      <c r="Y135" s="93" t="s">
        <v>4471</v>
      </c>
      <c r="Z135" s="93" t="s">
        <v>3731</v>
      </c>
      <c r="AA135" s="93" t="s">
        <v>3732</v>
      </c>
      <c r="AB135" s="93">
        <v>4</v>
      </c>
      <c r="AC135" s="93">
        <v>4</v>
      </c>
      <c r="AD135" s="93">
        <v>4</v>
      </c>
      <c r="AE135" s="93" t="s">
        <v>3431</v>
      </c>
      <c r="AF135" s="93" t="s">
        <v>3244</v>
      </c>
      <c r="AG135" s="93" t="s">
        <v>3245</v>
      </c>
      <c r="AH135" s="93" t="s">
        <v>3546</v>
      </c>
      <c r="AI135" s="93" t="s">
        <v>3733</v>
      </c>
      <c r="AJ135" s="93" t="s">
        <v>3734</v>
      </c>
      <c r="AK135" s="190">
        <v>46660</v>
      </c>
      <c r="AL135" s="93" t="s">
        <v>3728</v>
      </c>
    </row>
    <row r="136" spans="1:38" s="78" customFormat="1" ht="57.75" customHeight="1" x14ac:dyDescent="0.25">
      <c r="A136" s="180" t="s">
        <v>3245</v>
      </c>
      <c r="B136" s="91" t="s">
        <v>1997</v>
      </c>
      <c r="C136" s="84" t="s">
        <v>4565</v>
      </c>
      <c r="D136" s="85" t="str">
        <f>CONCATENATE(E136, "-", F136, "-", G136, "-", H136, "-", I136, "-", A136)</f>
        <v>11-131-4-2025-0115-Sí</v>
      </c>
      <c r="E136" s="85" t="str">
        <f>MID(J136,1,2)</f>
        <v>11</v>
      </c>
      <c r="F136" s="85" t="str">
        <f>MID(J136,6,3)</f>
        <v>131</v>
      </c>
      <c r="G136" s="86" t="s">
        <v>937</v>
      </c>
      <c r="H136" s="88" t="s">
        <v>4093</v>
      </c>
      <c r="I136" s="89" t="s">
        <v>4566</v>
      </c>
      <c r="J136" s="90" t="s">
        <v>2108</v>
      </c>
      <c r="K136" s="90" t="s">
        <v>3641</v>
      </c>
      <c r="L136" s="94" t="s">
        <v>3239</v>
      </c>
      <c r="M136" s="92">
        <v>70000</v>
      </c>
      <c r="N136" s="92">
        <v>50000</v>
      </c>
      <c r="O136" s="92">
        <v>20000</v>
      </c>
      <c r="P136" s="92"/>
      <c r="Q136" s="92"/>
      <c r="R136" s="92"/>
      <c r="S136" s="90" t="s">
        <v>3225</v>
      </c>
      <c r="T136" s="95" t="s">
        <v>3194</v>
      </c>
      <c r="U136" s="95">
        <v>1</v>
      </c>
      <c r="V136" s="95" t="s">
        <v>3642</v>
      </c>
      <c r="W136" s="95" t="s">
        <v>3643</v>
      </c>
      <c r="X136" s="96" t="s">
        <v>3381</v>
      </c>
      <c r="Y136" s="93" t="s">
        <v>4471</v>
      </c>
      <c r="Z136" s="93" t="s">
        <v>2106</v>
      </c>
      <c r="AA136" s="93" t="s">
        <v>2109</v>
      </c>
      <c r="AB136" s="93">
        <v>90</v>
      </c>
      <c r="AC136" s="93">
        <v>90</v>
      </c>
      <c r="AD136" s="93">
        <v>100</v>
      </c>
      <c r="AE136" s="93" t="s">
        <v>3431</v>
      </c>
      <c r="AF136" s="93" t="s">
        <v>3244</v>
      </c>
      <c r="AG136" s="93" t="s">
        <v>3245</v>
      </c>
      <c r="AH136" s="93" t="s">
        <v>3546</v>
      </c>
      <c r="AI136" s="93" t="s">
        <v>3589</v>
      </c>
      <c r="AJ136" s="93" t="s">
        <v>3600</v>
      </c>
      <c r="AK136" s="190" t="s">
        <v>3613</v>
      </c>
      <c r="AL136" s="93" t="s">
        <v>3644</v>
      </c>
    </row>
    <row r="137" spans="1:38" s="78" customFormat="1" ht="57.75" customHeight="1" x14ac:dyDescent="0.25">
      <c r="A137" s="180" t="s">
        <v>3245</v>
      </c>
      <c r="B137" s="91" t="s">
        <v>1997</v>
      </c>
      <c r="C137" s="84" t="s">
        <v>4567</v>
      </c>
      <c r="D137" s="85" t="str">
        <f>CONCATENATE(E137, "-", F137, "-", G137, "-", H137, "-", I137, "-", A137)</f>
        <v>11-131-4-2025-0116-Sí</v>
      </c>
      <c r="E137" s="85" t="str">
        <f>MID(J137,1,2)</f>
        <v>11</v>
      </c>
      <c r="F137" s="85" t="str">
        <f>MID(J137,6,3)</f>
        <v>131</v>
      </c>
      <c r="G137" s="86" t="s">
        <v>937</v>
      </c>
      <c r="H137" s="88" t="s">
        <v>4093</v>
      </c>
      <c r="I137" s="89" t="s">
        <v>4568</v>
      </c>
      <c r="J137" s="90" t="s">
        <v>2108</v>
      </c>
      <c r="K137" s="90" t="s">
        <v>3645</v>
      </c>
      <c r="L137" s="94" t="s">
        <v>3239</v>
      </c>
      <c r="M137" s="92">
        <v>20000</v>
      </c>
      <c r="N137" s="92">
        <v>20000</v>
      </c>
      <c r="O137" s="92"/>
      <c r="P137" s="92"/>
      <c r="Q137" s="92"/>
      <c r="R137" s="92"/>
      <c r="S137" s="90" t="s">
        <v>3225</v>
      </c>
      <c r="T137" s="95" t="s">
        <v>3194</v>
      </c>
      <c r="U137" s="95">
        <v>1</v>
      </c>
      <c r="V137" s="95" t="s">
        <v>3642</v>
      </c>
      <c r="W137" s="95" t="s">
        <v>3646</v>
      </c>
      <c r="X137" s="96" t="s">
        <v>3381</v>
      </c>
      <c r="Y137" s="93" t="s">
        <v>4471</v>
      </c>
      <c r="Z137" s="93" t="s">
        <v>2106</v>
      </c>
      <c r="AA137" s="93" t="s">
        <v>2109</v>
      </c>
      <c r="AB137" s="93">
        <v>90</v>
      </c>
      <c r="AC137" s="93">
        <v>90</v>
      </c>
      <c r="AD137" s="93">
        <v>100</v>
      </c>
      <c r="AE137" s="93" t="s">
        <v>3431</v>
      </c>
      <c r="AF137" s="93" t="s">
        <v>3244</v>
      </c>
      <c r="AG137" s="93" t="s">
        <v>3245</v>
      </c>
      <c r="AH137" s="93" t="s">
        <v>3546</v>
      </c>
      <c r="AI137" s="93" t="s">
        <v>3647</v>
      </c>
      <c r="AJ137" s="93" t="s">
        <v>3600</v>
      </c>
      <c r="AK137" s="190" t="s">
        <v>3613</v>
      </c>
      <c r="AL137" s="93" t="s">
        <v>3644</v>
      </c>
    </row>
    <row r="138" spans="1:38" s="78" customFormat="1" ht="57.75" customHeight="1" x14ac:dyDescent="0.25">
      <c r="A138" s="180" t="s">
        <v>3245</v>
      </c>
      <c r="B138" s="91" t="s">
        <v>1997</v>
      </c>
      <c r="C138" s="84" t="s">
        <v>4569</v>
      </c>
      <c r="D138" s="85" t="str">
        <f>CONCATENATE(E138, "-", F138, "-", G138, "-", H138, "-", I138, "-", A138)</f>
        <v>11-131-4-2025-0117-Sí</v>
      </c>
      <c r="E138" s="85" t="str">
        <f>MID(J138,1,2)</f>
        <v>11</v>
      </c>
      <c r="F138" s="85" t="str">
        <f>MID(J138,6,3)</f>
        <v>131</v>
      </c>
      <c r="G138" s="86" t="s">
        <v>937</v>
      </c>
      <c r="H138" s="88" t="s">
        <v>4093</v>
      </c>
      <c r="I138" s="89" t="s">
        <v>4570</v>
      </c>
      <c r="J138" s="90" t="s">
        <v>2108</v>
      </c>
      <c r="K138" s="90" t="s">
        <v>4571</v>
      </c>
      <c r="L138" s="94" t="s">
        <v>3239</v>
      </c>
      <c r="M138" s="92">
        <v>5000</v>
      </c>
      <c r="N138" s="92">
        <v>5000</v>
      </c>
      <c r="O138" s="92"/>
      <c r="P138" s="92"/>
      <c r="Q138" s="92"/>
      <c r="R138" s="92"/>
      <c r="S138" s="90" t="s">
        <v>3225</v>
      </c>
      <c r="T138" s="95" t="s">
        <v>3194</v>
      </c>
      <c r="U138" s="95">
        <v>1</v>
      </c>
      <c r="V138" s="95" t="s">
        <v>3648</v>
      </c>
      <c r="W138" s="95" t="s">
        <v>3649</v>
      </c>
      <c r="X138" s="96" t="s">
        <v>3381</v>
      </c>
      <c r="Y138" s="93" t="s">
        <v>4471</v>
      </c>
      <c r="Z138" s="93" t="s">
        <v>3650</v>
      </c>
      <c r="AA138" s="93" t="s">
        <v>3651</v>
      </c>
      <c r="AB138" s="93">
        <v>80</v>
      </c>
      <c r="AC138" s="93">
        <v>80</v>
      </c>
      <c r="AD138" s="93">
        <v>100</v>
      </c>
      <c r="AE138" s="93" t="s">
        <v>3431</v>
      </c>
      <c r="AF138" s="93" t="s">
        <v>3244</v>
      </c>
      <c r="AG138" s="93" t="s">
        <v>3245</v>
      </c>
      <c r="AH138" s="93" t="s">
        <v>3546</v>
      </c>
      <c r="AI138" s="93" t="s">
        <v>3583</v>
      </c>
      <c r="AJ138" s="93" t="s">
        <v>3600</v>
      </c>
      <c r="AK138" s="190" t="s">
        <v>3613</v>
      </c>
      <c r="AL138" s="93" t="s">
        <v>3652</v>
      </c>
    </row>
    <row r="139" spans="1:38" s="78" customFormat="1" ht="57.75" customHeight="1" x14ac:dyDescent="0.25">
      <c r="A139" s="180" t="s">
        <v>3245</v>
      </c>
      <c r="B139" s="91" t="s">
        <v>1997</v>
      </c>
      <c r="C139" s="84" t="s">
        <v>4572</v>
      </c>
      <c r="D139" s="85" t="str">
        <f>CONCATENATE(E139, "-", F139, "-", G139, "-", H139, "-", I139, "-", A139)</f>
        <v>11-131-4-2025-0118-Sí</v>
      </c>
      <c r="E139" s="85" t="str">
        <f>MID(J139,1,2)</f>
        <v>11</v>
      </c>
      <c r="F139" s="85" t="str">
        <f>MID(J139,6,3)</f>
        <v>131</v>
      </c>
      <c r="G139" s="86" t="s">
        <v>937</v>
      </c>
      <c r="H139" s="88" t="s">
        <v>4093</v>
      </c>
      <c r="I139" s="89" t="s">
        <v>4573</v>
      </c>
      <c r="J139" s="90" t="s">
        <v>4574</v>
      </c>
      <c r="K139" s="90" t="s">
        <v>3659</v>
      </c>
      <c r="L139" s="94" t="s">
        <v>3239</v>
      </c>
      <c r="M139" s="92">
        <v>31000</v>
      </c>
      <c r="N139" s="92">
        <v>31000</v>
      </c>
      <c r="O139" s="92"/>
      <c r="P139" s="92"/>
      <c r="Q139" s="92"/>
      <c r="R139" s="92"/>
      <c r="S139" s="90" t="s">
        <v>3339</v>
      </c>
      <c r="T139" s="95" t="s">
        <v>3660</v>
      </c>
      <c r="U139" s="95">
        <v>0</v>
      </c>
      <c r="V139" s="95" t="s">
        <v>3661</v>
      </c>
      <c r="W139" s="95" t="s">
        <v>3662</v>
      </c>
      <c r="X139" s="96" t="s">
        <v>3381</v>
      </c>
      <c r="Y139" s="93" t="s">
        <v>4471</v>
      </c>
      <c r="Z139" s="93" t="s">
        <v>3663</v>
      </c>
      <c r="AA139" s="93" t="s">
        <v>2001</v>
      </c>
      <c r="AB139" s="93">
        <v>120</v>
      </c>
      <c r="AC139" s="93">
        <v>145</v>
      </c>
      <c r="AD139" s="93">
        <v>136</v>
      </c>
      <c r="AE139" s="93" t="s">
        <v>3431</v>
      </c>
      <c r="AF139" s="93" t="s">
        <v>3244</v>
      </c>
      <c r="AG139" s="93" t="s">
        <v>3245</v>
      </c>
      <c r="AH139" s="93" t="s">
        <v>3546</v>
      </c>
      <c r="AI139" s="93" t="s">
        <v>3594</v>
      </c>
      <c r="AJ139" s="93">
        <v>45930</v>
      </c>
      <c r="AK139" s="190">
        <v>45991</v>
      </c>
      <c r="AL139" s="93" t="s">
        <v>3644</v>
      </c>
    </row>
    <row r="140" spans="1:38" s="78" customFormat="1" ht="57.75" customHeight="1" x14ac:dyDescent="0.25">
      <c r="A140" s="180" t="s">
        <v>3245</v>
      </c>
      <c r="B140" s="91" t="s">
        <v>1997</v>
      </c>
      <c r="C140" s="84" t="s">
        <v>4575</v>
      </c>
      <c r="D140" s="85" t="str">
        <f>CONCATENATE(E140, "-", F140, "-", G140, "-", H140, "-", I140, "-", A140)</f>
        <v>11-131-4-2025-0119-Sí</v>
      </c>
      <c r="E140" s="85" t="str">
        <f>MID(J140,1,2)</f>
        <v>11</v>
      </c>
      <c r="F140" s="85" t="str">
        <f>MID(J140,6,3)</f>
        <v>131</v>
      </c>
      <c r="G140" s="86" t="s">
        <v>937</v>
      </c>
      <c r="H140" s="88" t="s">
        <v>4093</v>
      </c>
      <c r="I140" s="89" t="s">
        <v>4576</v>
      </c>
      <c r="J140" s="90" t="s">
        <v>4574</v>
      </c>
      <c r="K140" s="90" t="s">
        <v>3659</v>
      </c>
      <c r="L140" s="94" t="s">
        <v>3239</v>
      </c>
      <c r="M140" s="92">
        <v>15000</v>
      </c>
      <c r="N140" s="92">
        <v>15000</v>
      </c>
      <c r="O140" s="92"/>
      <c r="P140" s="92"/>
      <c r="Q140" s="92"/>
      <c r="R140" s="92"/>
      <c r="S140" s="90" t="s">
        <v>3339</v>
      </c>
      <c r="T140" s="95" t="s">
        <v>3660</v>
      </c>
      <c r="U140" s="95">
        <v>0</v>
      </c>
      <c r="V140" s="95" t="s">
        <v>3664</v>
      </c>
      <c r="W140" s="95" t="s">
        <v>4577</v>
      </c>
      <c r="X140" s="96" t="s">
        <v>3381</v>
      </c>
      <c r="Y140" s="93" t="s">
        <v>4471</v>
      </c>
      <c r="Z140" s="93" t="s">
        <v>3665</v>
      </c>
      <c r="AA140" s="93" t="s">
        <v>3666</v>
      </c>
      <c r="AB140" s="93">
        <v>20</v>
      </c>
      <c r="AC140" s="93" t="s">
        <v>3042</v>
      </c>
      <c r="AD140" s="93" t="s">
        <v>3042</v>
      </c>
      <c r="AE140" s="93" t="s">
        <v>3431</v>
      </c>
      <c r="AF140" s="93" t="s">
        <v>3244</v>
      </c>
      <c r="AG140" s="93" t="s">
        <v>3245</v>
      </c>
      <c r="AH140" s="93" t="s">
        <v>3546</v>
      </c>
      <c r="AI140" s="93" t="s">
        <v>3594</v>
      </c>
      <c r="AJ140" s="93">
        <v>45930</v>
      </c>
      <c r="AK140" s="190">
        <v>45991</v>
      </c>
      <c r="AL140" s="93" t="s">
        <v>3667</v>
      </c>
    </row>
    <row r="141" spans="1:38" s="78" customFormat="1" ht="57.75" customHeight="1" x14ac:dyDescent="0.25">
      <c r="A141" s="180" t="s">
        <v>3245</v>
      </c>
      <c r="B141" s="91" t="s">
        <v>1997</v>
      </c>
      <c r="C141" s="84" t="s">
        <v>4579</v>
      </c>
      <c r="D141" s="85" t="str">
        <f>CONCATENATE(E141, "-", F141, "-", G141, "-", H141, "-", I141, "-", A141)</f>
        <v>11-131-4-2025-0120-Sí</v>
      </c>
      <c r="E141" s="85" t="str">
        <f>MID(J141,1,2)</f>
        <v>11</v>
      </c>
      <c r="F141" s="85" t="str">
        <f>MID(J141,6,3)</f>
        <v>131</v>
      </c>
      <c r="G141" s="86" t="s">
        <v>937</v>
      </c>
      <c r="H141" s="88" t="s">
        <v>4093</v>
      </c>
      <c r="I141" s="89" t="s">
        <v>4580</v>
      </c>
      <c r="J141" s="90" t="s">
        <v>2123</v>
      </c>
      <c r="K141" s="90" t="s">
        <v>3601</v>
      </c>
      <c r="L141" s="94" t="s">
        <v>3239</v>
      </c>
      <c r="M141" s="92">
        <v>35000</v>
      </c>
      <c r="N141" s="92">
        <v>24500</v>
      </c>
      <c r="O141" s="92">
        <v>10500</v>
      </c>
      <c r="P141" s="92"/>
      <c r="Q141" s="92"/>
      <c r="R141" s="92"/>
      <c r="S141" s="90" t="s">
        <v>3225</v>
      </c>
      <c r="T141" s="95" t="s">
        <v>3194</v>
      </c>
      <c r="U141" s="95">
        <v>1</v>
      </c>
      <c r="V141" s="95" t="s">
        <v>3602</v>
      </c>
      <c r="W141" s="95" t="s">
        <v>3603</v>
      </c>
      <c r="X141" s="96" t="s">
        <v>3381</v>
      </c>
      <c r="Y141" s="93" t="s">
        <v>4471</v>
      </c>
      <c r="Z141" s="93" t="s">
        <v>2121</v>
      </c>
      <c r="AA141" s="93" t="s">
        <v>2124</v>
      </c>
      <c r="AB141" s="93">
        <v>45</v>
      </c>
      <c r="AC141" s="93">
        <v>45</v>
      </c>
      <c r="AD141" s="93">
        <v>50</v>
      </c>
      <c r="AE141" s="93" t="s">
        <v>3431</v>
      </c>
      <c r="AF141" s="93" t="s">
        <v>3244</v>
      </c>
      <c r="AG141" s="93" t="s">
        <v>3245</v>
      </c>
      <c r="AH141" s="93" t="s">
        <v>3546</v>
      </c>
      <c r="AI141" s="93" t="s">
        <v>3604</v>
      </c>
      <c r="AJ141" s="93" t="s">
        <v>3600</v>
      </c>
      <c r="AK141" s="190">
        <v>46356</v>
      </c>
      <c r="AL141" s="93" t="s">
        <v>3605</v>
      </c>
    </row>
    <row r="142" spans="1:38" s="78" customFormat="1" ht="57.75" customHeight="1" x14ac:dyDescent="0.25">
      <c r="A142" s="180" t="s">
        <v>3245</v>
      </c>
      <c r="B142" s="91" t="s">
        <v>1997</v>
      </c>
      <c r="C142" s="84" t="s">
        <v>4582</v>
      </c>
      <c r="D142" s="85" t="str">
        <f>CONCATENATE(E142, "-", F142, "-", G142, "-", H142, "-", I142, "-", A142)</f>
        <v>11-131-4-2025-0121-Sí</v>
      </c>
      <c r="E142" s="85" t="str">
        <f>MID(J142,1,2)</f>
        <v>11</v>
      </c>
      <c r="F142" s="85" t="str">
        <f>MID(J142,6,3)</f>
        <v>131</v>
      </c>
      <c r="G142" s="86" t="s">
        <v>937</v>
      </c>
      <c r="H142" s="88" t="s">
        <v>4093</v>
      </c>
      <c r="I142" s="89" t="s">
        <v>4583</v>
      </c>
      <c r="J142" s="90" t="s">
        <v>2131</v>
      </c>
      <c r="K142" s="90" t="s">
        <v>3746</v>
      </c>
      <c r="L142" s="94" t="s">
        <v>3239</v>
      </c>
      <c r="M142" s="92">
        <f>N142+O142</f>
        <v>10000</v>
      </c>
      <c r="N142" s="92">
        <v>5000</v>
      </c>
      <c r="O142" s="92">
        <v>5000</v>
      </c>
      <c r="P142" s="92"/>
      <c r="Q142" s="92"/>
      <c r="R142" s="92"/>
      <c r="S142" s="90" t="s">
        <v>3339</v>
      </c>
      <c r="T142" s="95" t="s">
        <v>3202</v>
      </c>
      <c r="U142" s="95">
        <v>0</v>
      </c>
      <c r="V142" s="95" t="s">
        <v>3747</v>
      </c>
      <c r="W142" s="95" t="s">
        <v>3207</v>
      </c>
      <c r="X142" s="96" t="s">
        <v>3381</v>
      </c>
      <c r="Y142" s="93" t="s">
        <v>3409</v>
      </c>
      <c r="Z142" s="93" t="s">
        <v>2135</v>
      </c>
      <c r="AA142" s="93" t="s">
        <v>3748</v>
      </c>
      <c r="AB142" s="93">
        <v>1</v>
      </c>
      <c r="AC142" s="93">
        <v>1</v>
      </c>
      <c r="AD142" s="93">
        <v>1</v>
      </c>
      <c r="AE142" s="93" t="s">
        <v>3251</v>
      </c>
      <c r="AF142" s="93" t="s">
        <v>3244</v>
      </c>
      <c r="AG142" s="93" t="s">
        <v>3245</v>
      </c>
      <c r="AH142" s="93" t="s">
        <v>3546</v>
      </c>
      <c r="AI142" s="93" t="s">
        <v>3685</v>
      </c>
      <c r="AJ142" s="93">
        <v>46234</v>
      </c>
      <c r="AK142" s="190" t="s">
        <v>3672</v>
      </c>
      <c r="AL142" s="93" t="s">
        <v>3749</v>
      </c>
    </row>
    <row r="143" spans="1:38" s="78" customFormat="1" ht="57.75" customHeight="1" x14ac:dyDescent="0.25">
      <c r="A143" s="87" t="s">
        <v>3231</v>
      </c>
      <c r="B143" s="91" t="s">
        <v>1997</v>
      </c>
      <c r="C143" s="84" t="s">
        <v>4585</v>
      </c>
      <c r="D143" s="85" t="str">
        <f>CONCATENATE(E143, "-", F143, "-", G143, "-", H143, "-", I143, "-", A143)</f>
        <v>11-131-4-2025-0122-No</v>
      </c>
      <c r="E143" s="85" t="str">
        <f>MID(J143,1,2)</f>
        <v>11</v>
      </c>
      <c r="F143" s="85" t="str">
        <f>MID(J143,6,3)</f>
        <v>131</v>
      </c>
      <c r="G143" s="86" t="s">
        <v>937</v>
      </c>
      <c r="H143" s="88" t="s">
        <v>4093</v>
      </c>
      <c r="I143" s="89" t="s">
        <v>4586</v>
      </c>
      <c r="J143" s="90" t="s">
        <v>2138</v>
      </c>
      <c r="K143" s="90" t="s">
        <v>3579</v>
      </c>
      <c r="L143" s="94" t="s">
        <v>3239</v>
      </c>
      <c r="M143" s="92">
        <v>30000</v>
      </c>
      <c r="N143" s="92">
        <v>10000</v>
      </c>
      <c r="O143" s="92">
        <v>20000</v>
      </c>
      <c r="P143" s="92"/>
      <c r="Q143" s="92"/>
      <c r="R143" s="92"/>
      <c r="S143" s="90" t="s">
        <v>3225</v>
      </c>
      <c r="T143" s="95" t="s">
        <v>3194</v>
      </c>
      <c r="U143" s="95">
        <v>1</v>
      </c>
      <c r="V143" s="95" t="s">
        <v>3580</v>
      </c>
      <c r="W143" s="95" t="s">
        <v>3581</v>
      </c>
      <c r="X143" s="96" t="s">
        <v>3381</v>
      </c>
      <c r="Y143" s="93" t="s">
        <v>4471</v>
      </c>
      <c r="Z143" s="93" t="s">
        <v>3582</v>
      </c>
      <c r="AA143" s="93" t="s">
        <v>2139</v>
      </c>
      <c r="AB143" s="93">
        <v>40</v>
      </c>
      <c r="AC143" s="93">
        <v>40</v>
      </c>
      <c r="AD143" s="93">
        <v>39</v>
      </c>
      <c r="AE143" s="93" t="s">
        <v>3431</v>
      </c>
      <c r="AF143" s="93" t="s">
        <v>3230</v>
      </c>
      <c r="AG143" s="93" t="s">
        <v>3231</v>
      </c>
      <c r="AH143" s="93" t="s">
        <v>3429</v>
      </c>
      <c r="AI143" s="93" t="s">
        <v>3583</v>
      </c>
      <c r="AJ143" s="93" t="s">
        <v>3584</v>
      </c>
      <c r="AK143" s="190">
        <v>46356</v>
      </c>
      <c r="AL143" s="93" t="s">
        <v>3585</v>
      </c>
    </row>
    <row r="144" spans="1:38" s="78" customFormat="1" ht="57.75" customHeight="1" x14ac:dyDescent="0.25">
      <c r="A144" s="180" t="s">
        <v>3245</v>
      </c>
      <c r="B144" s="91" t="s">
        <v>1997</v>
      </c>
      <c r="C144" s="84" t="s">
        <v>4587</v>
      </c>
      <c r="D144" s="85" t="str">
        <f>CONCATENATE(E144, "-", F144, "-", G144, "-", H144, "-", I144, "-", A144)</f>
        <v>11-131-4-2025-0123-Sí</v>
      </c>
      <c r="E144" s="85" t="str">
        <f>MID(J144,1,2)</f>
        <v>11</v>
      </c>
      <c r="F144" s="85" t="str">
        <f>MID(J144,6,3)</f>
        <v>131</v>
      </c>
      <c r="G144" s="86" t="s">
        <v>937</v>
      </c>
      <c r="H144" s="88" t="s">
        <v>4093</v>
      </c>
      <c r="I144" s="89" t="s">
        <v>4588</v>
      </c>
      <c r="J144" s="90" t="s">
        <v>4589</v>
      </c>
      <c r="K144" s="90" t="s">
        <v>3739</v>
      </c>
      <c r="L144" s="94" t="s">
        <v>3239</v>
      </c>
      <c r="M144" s="92">
        <f>N144+O144</f>
        <v>5340</v>
      </c>
      <c r="N144" s="92">
        <v>5340</v>
      </c>
      <c r="O144" s="92"/>
      <c r="P144" s="92"/>
      <c r="Q144" s="92"/>
      <c r="R144" s="92"/>
      <c r="S144" s="90" t="s">
        <v>3339</v>
      </c>
      <c r="T144" s="95" t="s">
        <v>3202</v>
      </c>
      <c r="U144" s="95">
        <v>0</v>
      </c>
      <c r="V144" s="95" t="s">
        <v>3740</v>
      </c>
      <c r="W144" s="95" t="s">
        <v>3741</v>
      </c>
      <c r="X144" s="96" t="s">
        <v>3381</v>
      </c>
      <c r="Y144" s="93" t="s">
        <v>4471</v>
      </c>
      <c r="Z144" s="93" t="s">
        <v>3742</v>
      </c>
      <c r="AA144" s="93" t="s">
        <v>3732</v>
      </c>
      <c r="AB144" s="93">
        <v>6</v>
      </c>
      <c r="AC144" s="93" t="s">
        <v>3042</v>
      </c>
      <c r="AD144" s="93"/>
      <c r="AE144" s="93" t="s">
        <v>3431</v>
      </c>
      <c r="AF144" s="93" t="s">
        <v>3244</v>
      </c>
      <c r="AG144" s="93" t="s">
        <v>3245</v>
      </c>
      <c r="AH144" s="93" t="s">
        <v>3546</v>
      </c>
      <c r="AI144" s="93" t="s">
        <v>3203</v>
      </c>
      <c r="AJ144" s="93" t="s">
        <v>3743</v>
      </c>
      <c r="AK144" s="190" t="s">
        <v>3744</v>
      </c>
      <c r="AL144" s="93" t="s">
        <v>3745</v>
      </c>
    </row>
    <row r="145" spans="1:38" s="78" customFormat="1" ht="57.75" customHeight="1" x14ac:dyDescent="0.25">
      <c r="A145" s="180" t="s">
        <v>3245</v>
      </c>
      <c r="B145" s="91" t="s">
        <v>1997</v>
      </c>
      <c r="C145" s="84" t="s">
        <v>4590</v>
      </c>
      <c r="D145" s="85" t="str">
        <f>CONCATENATE(E145, "-", F145, "-", G145, "-", H145, "-", I145, "-", A145)</f>
        <v>11-134-4-2025-0124-Sí</v>
      </c>
      <c r="E145" s="85" t="str">
        <f>MID(J145,1,2)</f>
        <v>11</v>
      </c>
      <c r="F145" s="85" t="str">
        <f>MID(J145,6,3)</f>
        <v>134</v>
      </c>
      <c r="G145" s="86" t="s">
        <v>937</v>
      </c>
      <c r="H145" s="88" t="s">
        <v>4093</v>
      </c>
      <c r="I145" s="89" t="s">
        <v>4591</v>
      </c>
      <c r="J145" s="90" t="s">
        <v>2167</v>
      </c>
      <c r="K145" s="90" t="s">
        <v>2170</v>
      </c>
      <c r="L145" s="94" t="s">
        <v>3239</v>
      </c>
      <c r="M145" s="92">
        <v>3000</v>
      </c>
      <c r="N145" s="92">
        <v>3000</v>
      </c>
      <c r="O145" s="92"/>
      <c r="P145" s="92"/>
      <c r="Q145" s="92"/>
      <c r="R145" s="92"/>
      <c r="S145" s="90" t="s">
        <v>3339</v>
      </c>
      <c r="T145" s="95" t="s">
        <v>3541</v>
      </c>
      <c r="U145" s="95">
        <v>0</v>
      </c>
      <c r="V145" s="95" t="s">
        <v>3542</v>
      </c>
      <c r="W145" s="95" t="s">
        <v>3543</v>
      </c>
      <c r="X145" s="96" t="s">
        <v>3381</v>
      </c>
      <c r="Y145" s="93" t="s">
        <v>4159</v>
      </c>
      <c r="Z145" s="93" t="s">
        <v>3544</v>
      </c>
      <c r="AA145" s="93" t="s">
        <v>3545</v>
      </c>
      <c r="AB145" s="93">
        <v>5</v>
      </c>
      <c r="AC145" s="93">
        <v>4</v>
      </c>
      <c r="AD145" s="93">
        <v>4</v>
      </c>
      <c r="AE145" s="93" t="s">
        <v>3284</v>
      </c>
      <c r="AF145" s="93" t="s">
        <v>3244</v>
      </c>
      <c r="AG145" s="93" t="s">
        <v>3245</v>
      </c>
      <c r="AH145" s="93" t="s">
        <v>3546</v>
      </c>
      <c r="AI145" s="93" t="s">
        <v>3547</v>
      </c>
      <c r="AJ145" s="93" t="s">
        <v>3548</v>
      </c>
      <c r="AK145" s="190" t="s">
        <v>3549</v>
      </c>
      <c r="AL145" s="93" t="s">
        <v>3550</v>
      </c>
    </row>
    <row r="146" spans="1:38" s="78" customFormat="1" ht="57.75" customHeight="1" x14ac:dyDescent="0.25">
      <c r="A146" s="180" t="s">
        <v>3245</v>
      </c>
      <c r="B146" s="91" t="s">
        <v>1997</v>
      </c>
      <c r="C146" s="84" t="s">
        <v>4592</v>
      </c>
      <c r="D146" s="85" t="str">
        <f>CONCATENATE(E146, "-", F146, "-", G146, "-", H146, "-", I146, "-", A146)</f>
        <v>11-134-4-2025-0125-Sí</v>
      </c>
      <c r="E146" s="85" t="str">
        <f>MID(J146,1,2)</f>
        <v>11</v>
      </c>
      <c r="F146" s="85" t="str">
        <f>MID(J146,6,3)</f>
        <v>134</v>
      </c>
      <c r="G146" s="86" t="s">
        <v>937</v>
      </c>
      <c r="H146" s="88" t="s">
        <v>4093</v>
      </c>
      <c r="I146" s="89" t="s">
        <v>4593</v>
      </c>
      <c r="J146" s="90" t="s">
        <v>2167</v>
      </c>
      <c r="K146" s="90" t="s">
        <v>2170</v>
      </c>
      <c r="L146" s="94" t="s">
        <v>3239</v>
      </c>
      <c r="M146" s="92">
        <v>1500</v>
      </c>
      <c r="N146" s="92">
        <v>1500</v>
      </c>
      <c r="O146" s="92"/>
      <c r="P146" s="92"/>
      <c r="Q146" s="92"/>
      <c r="R146" s="92"/>
      <c r="S146" s="90" t="s">
        <v>3339</v>
      </c>
      <c r="T146" s="95" t="s">
        <v>3541</v>
      </c>
      <c r="U146" s="95">
        <v>0</v>
      </c>
      <c r="V146" s="95" t="s">
        <v>3551</v>
      </c>
      <c r="W146" s="95" t="s">
        <v>3552</v>
      </c>
      <c r="X146" s="96" t="s">
        <v>3381</v>
      </c>
      <c r="Y146" s="93" t="s">
        <v>4159</v>
      </c>
      <c r="Z146" s="93" t="s">
        <v>3553</v>
      </c>
      <c r="AA146" s="93" t="s">
        <v>3554</v>
      </c>
      <c r="AB146" s="93">
        <v>1</v>
      </c>
      <c r="AC146" s="93">
        <v>1</v>
      </c>
      <c r="AD146" s="93">
        <v>1</v>
      </c>
      <c r="AE146" s="93" t="s">
        <v>3284</v>
      </c>
      <c r="AF146" s="93" t="s">
        <v>3244</v>
      </c>
      <c r="AG146" s="93" t="s">
        <v>3245</v>
      </c>
      <c r="AH146" s="93" t="s">
        <v>3546</v>
      </c>
      <c r="AI146" s="93" t="s">
        <v>3547</v>
      </c>
      <c r="AJ146" s="93" t="s">
        <v>3555</v>
      </c>
      <c r="AK146" s="190" t="s">
        <v>3549</v>
      </c>
      <c r="AL146" s="93" t="s">
        <v>3550</v>
      </c>
    </row>
    <row r="147" spans="1:38" s="78" customFormat="1" ht="57.75" customHeight="1" x14ac:dyDescent="0.25">
      <c r="A147" s="180" t="s">
        <v>3245</v>
      </c>
      <c r="B147" s="91" t="s">
        <v>1997</v>
      </c>
      <c r="C147" s="84" t="s">
        <v>4594</v>
      </c>
      <c r="D147" s="85" t="str">
        <f>CONCATENATE(E147, "-", F147, "-", G147, "-", H147, "-", I147, "-", A147)</f>
        <v>11-134-4-2025-0126-Sí</v>
      </c>
      <c r="E147" s="85" t="str">
        <f>MID(J147,1,2)</f>
        <v>11</v>
      </c>
      <c r="F147" s="85" t="str">
        <f>MID(J147,6,3)</f>
        <v>134</v>
      </c>
      <c r="G147" s="86" t="s">
        <v>937</v>
      </c>
      <c r="H147" s="88" t="s">
        <v>4093</v>
      </c>
      <c r="I147" s="89" t="s">
        <v>4595</v>
      </c>
      <c r="J147" s="90" t="s">
        <v>2173</v>
      </c>
      <c r="K147" s="90" t="s">
        <v>2177</v>
      </c>
      <c r="L147" s="94" t="s">
        <v>3239</v>
      </c>
      <c r="M147" s="92">
        <v>10000</v>
      </c>
      <c r="N147" s="92">
        <v>10000</v>
      </c>
      <c r="O147" s="92"/>
      <c r="P147" s="92"/>
      <c r="Q147" s="92"/>
      <c r="R147" s="92"/>
      <c r="S147" s="90" t="s">
        <v>3339</v>
      </c>
      <c r="T147" s="95" t="s">
        <v>3556</v>
      </c>
      <c r="U147" s="95">
        <v>0</v>
      </c>
      <c r="V147" s="95" t="s">
        <v>3557</v>
      </c>
      <c r="W147" s="95" t="s">
        <v>3558</v>
      </c>
      <c r="X147" s="96" t="s">
        <v>3483</v>
      </c>
      <c r="Y147" s="93" t="s">
        <v>4493</v>
      </c>
      <c r="Z147" s="93" t="s">
        <v>3559</v>
      </c>
      <c r="AA147" s="93" t="s">
        <v>3560</v>
      </c>
      <c r="AB147" s="93">
        <v>4</v>
      </c>
      <c r="AC147" s="93">
        <v>4</v>
      </c>
      <c r="AD147" s="93" t="s">
        <v>3561</v>
      </c>
      <c r="AE147" s="93" t="s">
        <v>3431</v>
      </c>
      <c r="AF147" s="93" t="s">
        <v>3244</v>
      </c>
      <c r="AG147" s="93" t="s">
        <v>3245</v>
      </c>
      <c r="AH147" s="93" t="s">
        <v>3546</v>
      </c>
      <c r="AI147" s="93" t="s">
        <v>3547</v>
      </c>
      <c r="AJ147" s="93" t="s">
        <v>3562</v>
      </c>
      <c r="AK147" s="190" t="s">
        <v>3563</v>
      </c>
      <c r="AL147" s="93" t="s">
        <v>3564</v>
      </c>
    </row>
    <row r="148" spans="1:38" s="78" customFormat="1" ht="57.75" customHeight="1" x14ac:dyDescent="0.25">
      <c r="A148" s="180" t="s">
        <v>3245</v>
      </c>
      <c r="B148" s="91" t="s">
        <v>1997</v>
      </c>
      <c r="C148" s="84" t="s">
        <v>4596</v>
      </c>
      <c r="D148" s="85" t="str">
        <f>CONCATENATE(E148, "-", F148, "-", G148, "-", H148, "-", I148, "-", A148)</f>
        <v>11-134-4-2025-0127-Sí</v>
      </c>
      <c r="E148" s="85" t="str">
        <f>MID(J148,1,2)</f>
        <v>11</v>
      </c>
      <c r="F148" s="85" t="str">
        <f>MID(J148,6,3)</f>
        <v>134</v>
      </c>
      <c r="G148" s="86" t="s">
        <v>937</v>
      </c>
      <c r="H148" s="88" t="s">
        <v>4093</v>
      </c>
      <c r="I148" s="89" t="s">
        <v>4597</v>
      </c>
      <c r="J148" s="90" t="s">
        <v>2173</v>
      </c>
      <c r="K148" s="90" t="s">
        <v>2177</v>
      </c>
      <c r="L148" s="94" t="s">
        <v>3239</v>
      </c>
      <c r="M148" s="92">
        <v>17500</v>
      </c>
      <c r="N148" s="92">
        <v>17500</v>
      </c>
      <c r="O148" s="92"/>
      <c r="P148" s="92"/>
      <c r="Q148" s="92"/>
      <c r="R148" s="92"/>
      <c r="S148" s="90" t="s">
        <v>3565</v>
      </c>
      <c r="T148" s="95" t="s">
        <v>3556</v>
      </c>
      <c r="U148" s="95">
        <v>0.48</v>
      </c>
      <c r="V148" s="95" t="s">
        <v>3566</v>
      </c>
      <c r="W148" s="95" t="s">
        <v>3567</v>
      </c>
      <c r="X148" s="96" t="s">
        <v>3483</v>
      </c>
      <c r="Y148" s="93" t="s">
        <v>4493</v>
      </c>
      <c r="Z148" s="93" t="s">
        <v>3568</v>
      </c>
      <c r="AA148" s="93" t="s">
        <v>3569</v>
      </c>
      <c r="AB148" s="93">
        <v>7</v>
      </c>
      <c r="AC148" s="93" t="s">
        <v>3570</v>
      </c>
      <c r="AD148" s="93" t="s">
        <v>3570</v>
      </c>
      <c r="AE148" s="93" t="s">
        <v>4160</v>
      </c>
      <c r="AF148" s="93" t="s">
        <v>3244</v>
      </c>
      <c r="AG148" s="93" t="s">
        <v>3245</v>
      </c>
      <c r="AH148" s="93" t="s">
        <v>3571</v>
      </c>
      <c r="AI148" s="93" t="s">
        <v>3572</v>
      </c>
      <c r="AJ148" s="93" t="s">
        <v>3573</v>
      </c>
      <c r="AK148" s="190" t="s">
        <v>3574</v>
      </c>
      <c r="AL148" s="93" t="s">
        <v>3575</v>
      </c>
    </row>
    <row r="149" spans="1:38" s="78" customFormat="1" ht="57.75" customHeight="1" x14ac:dyDescent="0.25">
      <c r="A149" s="180" t="s">
        <v>3245</v>
      </c>
      <c r="B149" s="91" t="s">
        <v>1997</v>
      </c>
      <c r="C149" s="84" t="s">
        <v>4598</v>
      </c>
      <c r="D149" s="85" t="str">
        <f>CONCATENATE(E149, "-", F149, "-", G149, "-", H149, "-", I149, "-", A149)</f>
        <v>11-134-4-2025-0128-Sí</v>
      </c>
      <c r="E149" s="85" t="str">
        <f>MID(J149,1,2)</f>
        <v>11</v>
      </c>
      <c r="F149" s="85" t="str">
        <f>MID(J149,6,3)</f>
        <v>134</v>
      </c>
      <c r="G149" s="86" t="s">
        <v>937</v>
      </c>
      <c r="H149" s="88" t="s">
        <v>4093</v>
      </c>
      <c r="I149" s="89" t="s">
        <v>4599</v>
      </c>
      <c r="J149" s="90" t="s">
        <v>2173</v>
      </c>
      <c r="K149" s="90" t="s">
        <v>2177</v>
      </c>
      <c r="L149" s="94" t="s">
        <v>3239</v>
      </c>
      <c r="M149" s="92">
        <v>17500</v>
      </c>
      <c r="N149" s="92">
        <v>17500</v>
      </c>
      <c r="O149" s="92"/>
      <c r="P149" s="92"/>
      <c r="Q149" s="92"/>
      <c r="R149" s="92"/>
      <c r="S149" s="90" t="s">
        <v>3339</v>
      </c>
      <c r="T149" s="95" t="s">
        <v>3556</v>
      </c>
      <c r="U149" s="95">
        <v>0</v>
      </c>
      <c r="V149" s="95" t="s">
        <v>3576</v>
      </c>
      <c r="W149" s="95" t="s">
        <v>3577</v>
      </c>
      <c r="X149" s="96" t="s">
        <v>3483</v>
      </c>
      <c r="Y149" s="93" t="s">
        <v>4493</v>
      </c>
      <c r="Z149" s="93" t="s">
        <v>3568</v>
      </c>
      <c r="AA149" s="93" t="s">
        <v>3569</v>
      </c>
      <c r="AB149" s="93">
        <v>7</v>
      </c>
      <c r="AC149" s="93">
        <v>14</v>
      </c>
      <c r="AD149" s="93">
        <v>13</v>
      </c>
      <c r="AE149" s="93" t="s">
        <v>4160</v>
      </c>
      <c r="AF149" s="93" t="s">
        <v>3244</v>
      </c>
      <c r="AG149" s="93" t="s">
        <v>3245</v>
      </c>
      <c r="AH149" s="93" t="s">
        <v>3571</v>
      </c>
      <c r="AI149" s="93" t="s">
        <v>3547</v>
      </c>
      <c r="AJ149" s="93" t="s">
        <v>3578</v>
      </c>
      <c r="AK149" s="190" t="s">
        <v>3574</v>
      </c>
      <c r="AL149" s="93" t="s">
        <v>3575</v>
      </c>
    </row>
    <row r="150" spans="1:38" s="78" customFormat="1" ht="57.75" customHeight="1" x14ac:dyDescent="0.25">
      <c r="A150" s="180" t="s">
        <v>3245</v>
      </c>
      <c r="B150" s="91" t="s">
        <v>2178</v>
      </c>
      <c r="C150" s="84" t="s">
        <v>4600</v>
      </c>
      <c r="D150" s="85" t="str">
        <f>CONCATENATE(E150, "-", F150, "-", G150, "-", H150, "-", I150, "-", A150)</f>
        <v>12-325-4-2025-0129-Sí</v>
      </c>
      <c r="E150" s="85" t="str">
        <f>MID(J150,1,2)</f>
        <v>12</v>
      </c>
      <c r="F150" s="85" t="str">
        <f>MID(J150,6,3)</f>
        <v>325</v>
      </c>
      <c r="G150" s="86" t="s">
        <v>937</v>
      </c>
      <c r="H150" s="88" t="s">
        <v>4093</v>
      </c>
      <c r="I150" s="89" t="s">
        <v>4601</v>
      </c>
      <c r="J150" s="90" t="s">
        <v>4602</v>
      </c>
      <c r="K150" s="90" t="s">
        <v>2191</v>
      </c>
      <c r="L150" s="94" t="s">
        <v>3239</v>
      </c>
      <c r="M150" s="92">
        <v>10000</v>
      </c>
      <c r="N150" s="92">
        <v>10000</v>
      </c>
      <c r="O150" s="92"/>
      <c r="P150" s="92"/>
      <c r="Q150" s="92"/>
      <c r="R150" s="92"/>
      <c r="S150" s="90" t="s">
        <v>3225</v>
      </c>
      <c r="T150" s="95" t="s">
        <v>3194</v>
      </c>
      <c r="U150" s="95">
        <v>1</v>
      </c>
      <c r="V150" s="95" t="s">
        <v>3351</v>
      </c>
      <c r="W150" s="95" t="s">
        <v>3352</v>
      </c>
      <c r="X150" s="96" t="s">
        <v>3483</v>
      </c>
      <c r="Y150" s="93" t="s">
        <v>3484</v>
      </c>
      <c r="Z150" s="93" t="s">
        <v>4603</v>
      </c>
      <c r="AA150" s="93">
        <v>10</v>
      </c>
      <c r="AB150" s="93">
        <v>10</v>
      </c>
      <c r="AC150" s="93">
        <v>10</v>
      </c>
      <c r="AD150" s="93">
        <v>3</v>
      </c>
      <c r="AE150" s="93" t="s">
        <v>3431</v>
      </c>
      <c r="AF150" s="93" t="s">
        <v>3244</v>
      </c>
      <c r="AG150" s="93" t="s">
        <v>3245</v>
      </c>
      <c r="AH150" s="93" t="s">
        <v>3351</v>
      </c>
      <c r="AI150" s="93" t="s">
        <v>3354</v>
      </c>
      <c r="AJ150" s="93" t="s">
        <v>3355</v>
      </c>
      <c r="AK150" s="190">
        <v>45992</v>
      </c>
      <c r="AL150" s="93" t="s">
        <v>4604</v>
      </c>
    </row>
    <row r="151" spans="1:38" s="78" customFormat="1" ht="57.75" customHeight="1" x14ac:dyDescent="0.25">
      <c r="A151" s="87" t="s">
        <v>3231</v>
      </c>
      <c r="B151" s="91" t="s">
        <v>2178</v>
      </c>
      <c r="C151" s="84" t="s">
        <v>4605</v>
      </c>
      <c r="D151" s="85" t="str">
        <f>CONCATENATE(E151, "-", F151, "-", G151, "-", H151, "-", I151, "-", A151)</f>
        <v>12-543-4-2025-0130-No</v>
      </c>
      <c r="E151" s="85" t="str">
        <f>MID(J151,1,2)</f>
        <v>12</v>
      </c>
      <c r="F151" s="85" t="str">
        <f>MID(J151,6,3)</f>
        <v>543</v>
      </c>
      <c r="G151" s="86" t="s">
        <v>937</v>
      </c>
      <c r="H151" s="88" t="s">
        <v>4093</v>
      </c>
      <c r="I151" s="89" t="s">
        <v>4606</v>
      </c>
      <c r="J151" s="90" t="s">
        <v>4607</v>
      </c>
      <c r="K151" s="90" t="s">
        <v>2198</v>
      </c>
      <c r="L151" s="94" t="s">
        <v>3239</v>
      </c>
      <c r="M151" s="92">
        <v>27000</v>
      </c>
      <c r="N151" s="92">
        <v>27000</v>
      </c>
      <c r="O151" s="92"/>
      <c r="P151" s="92"/>
      <c r="Q151" s="92"/>
      <c r="R151" s="92"/>
      <c r="S151" s="90" t="s">
        <v>3225</v>
      </c>
      <c r="T151" s="95" t="s">
        <v>3194</v>
      </c>
      <c r="U151" s="95">
        <v>1</v>
      </c>
      <c r="V151" s="95" t="s">
        <v>3780</v>
      </c>
      <c r="W151" s="95" t="s">
        <v>4608</v>
      </c>
      <c r="X151" s="96" t="s">
        <v>4178</v>
      </c>
      <c r="Y151" s="93" t="s">
        <v>4609</v>
      </c>
      <c r="Z151" s="93" t="s">
        <v>4610</v>
      </c>
      <c r="AA151" s="93" t="s">
        <v>4263</v>
      </c>
      <c r="AB151" s="93">
        <v>5</v>
      </c>
      <c r="AC151" s="93">
        <v>5</v>
      </c>
      <c r="AD151" s="93"/>
      <c r="AE151" s="93" t="s">
        <v>3431</v>
      </c>
      <c r="AF151" s="93" t="s">
        <v>4611</v>
      </c>
      <c r="AG151" s="93" t="s">
        <v>3231</v>
      </c>
      <c r="AH151" s="93" t="s">
        <v>3780</v>
      </c>
      <c r="AI151" s="93" t="s">
        <v>3285</v>
      </c>
      <c r="AJ151" s="93">
        <v>2024</v>
      </c>
      <c r="AK151" s="190">
        <v>45688</v>
      </c>
      <c r="AL151" s="93" t="s">
        <v>4612</v>
      </c>
    </row>
    <row r="152" spans="1:38" s="78" customFormat="1" ht="57.75" customHeight="1" x14ac:dyDescent="0.25">
      <c r="A152" s="87" t="s">
        <v>3231</v>
      </c>
      <c r="B152" s="91" t="s">
        <v>2178</v>
      </c>
      <c r="C152" s="84" t="s">
        <v>4613</v>
      </c>
      <c r="D152" s="85" t="str">
        <f>CONCATENATE(E152, "-", F152, "-", G152, "-", H152, "-", I152, "-", A152)</f>
        <v>12-543-4-2025-0131-No</v>
      </c>
      <c r="E152" s="85" t="str">
        <f>MID(J152,1,2)</f>
        <v>12</v>
      </c>
      <c r="F152" s="85" t="str">
        <f>MID(J152,6,3)</f>
        <v>543</v>
      </c>
      <c r="G152" s="86" t="s">
        <v>937</v>
      </c>
      <c r="H152" s="88" t="s">
        <v>4093</v>
      </c>
      <c r="I152" s="89" t="s">
        <v>4614</v>
      </c>
      <c r="J152" s="90" t="s">
        <v>4615</v>
      </c>
      <c r="K152" s="90" t="s">
        <v>2203</v>
      </c>
      <c r="L152" s="94" t="s">
        <v>3239</v>
      </c>
      <c r="M152" s="92">
        <v>20000</v>
      </c>
      <c r="N152" s="92">
        <v>20000</v>
      </c>
      <c r="O152" s="92"/>
      <c r="P152" s="92"/>
      <c r="Q152" s="92"/>
      <c r="R152" s="92"/>
      <c r="S152" s="90" t="s">
        <v>3225</v>
      </c>
      <c r="T152" s="95" t="s">
        <v>3194</v>
      </c>
      <c r="U152" s="95">
        <v>1</v>
      </c>
      <c r="V152" s="95" t="s">
        <v>3780</v>
      </c>
      <c r="W152" s="95" t="s">
        <v>4616</v>
      </c>
      <c r="X152" s="96" t="s">
        <v>4178</v>
      </c>
      <c r="Y152" s="93" t="s">
        <v>3367</v>
      </c>
      <c r="Z152" s="93" t="s">
        <v>4610</v>
      </c>
      <c r="AA152" s="93" t="s">
        <v>4263</v>
      </c>
      <c r="AB152" s="93">
        <v>5</v>
      </c>
      <c r="AC152" s="93">
        <v>5</v>
      </c>
      <c r="AD152" s="93"/>
      <c r="AE152" s="93" t="s">
        <v>3431</v>
      </c>
      <c r="AF152" s="93" t="s">
        <v>4611</v>
      </c>
      <c r="AG152" s="93" t="s">
        <v>3231</v>
      </c>
      <c r="AH152" s="93" t="s">
        <v>3780</v>
      </c>
      <c r="AI152" s="93" t="s">
        <v>3285</v>
      </c>
      <c r="AJ152" s="93">
        <v>2025</v>
      </c>
      <c r="AK152" s="190">
        <v>46053</v>
      </c>
      <c r="AL152" s="93" t="s">
        <v>4612</v>
      </c>
    </row>
    <row r="153" spans="1:38" s="78" customFormat="1" ht="57.75" customHeight="1" x14ac:dyDescent="0.25">
      <c r="A153" s="87" t="s">
        <v>3231</v>
      </c>
      <c r="B153" s="91" t="s">
        <v>8</v>
      </c>
      <c r="C153" s="84" t="s">
        <v>4617</v>
      </c>
      <c r="D153" s="85" t="str">
        <f>CONCATENATE(E153, "-", F153, "-", G153, "-", H153, "-", I153, "-", A153)</f>
        <v>14-122-4-2025-0132-No</v>
      </c>
      <c r="E153" s="85" t="str">
        <f>MID(J153,1,2)</f>
        <v>14</v>
      </c>
      <c r="F153" s="85" t="str">
        <f>MID(J153,6,3)</f>
        <v>122</v>
      </c>
      <c r="G153" s="86" t="s">
        <v>937</v>
      </c>
      <c r="H153" s="88" t="s">
        <v>4093</v>
      </c>
      <c r="I153" s="89" t="s">
        <v>4618</v>
      </c>
      <c r="J153" s="90" t="s">
        <v>3279</v>
      </c>
      <c r="K153" s="90" t="s">
        <v>2304</v>
      </c>
      <c r="L153" s="94" t="s">
        <v>3239</v>
      </c>
      <c r="M153" s="92">
        <v>22000</v>
      </c>
      <c r="N153" s="92">
        <v>22000</v>
      </c>
      <c r="O153" s="92"/>
      <c r="P153" s="92"/>
      <c r="Q153" s="92"/>
      <c r="R153" s="92"/>
      <c r="S153" s="90" t="s">
        <v>3225</v>
      </c>
      <c r="T153" s="95" t="s">
        <v>3194</v>
      </c>
      <c r="U153" s="95">
        <v>1</v>
      </c>
      <c r="V153" s="95" t="s">
        <v>3280</v>
      </c>
      <c r="W153" s="95" t="s">
        <v>2304</v>
      </c>
      <c r="X153" s="96" t="s">
        <v>3357</v>
      </c>
      <c r="Y153" s="93" t="s">
        <v>3281</v>
      </c>
      <c r="Z153" s="93" t="s">
        <v>3282</v>
      </c>
      <c r="AA153" s="93" t="s">
        <v>3283</v>
      </c>
      <c r="AB153" s="93">
        <v>100</v>
      </c>
      <c r="AC153" s="93">
        <v>100</v>
      </c>
      <c r="AD153" s="93">
        <v>100</v>
      </c>
      <c r="AE153" s="93" t="s">
        <v>3284</v>
      </c>
      <c r="AF153" s="93" t="s">
        <v>3230</v>
      </c>
      <c r="AG153" s="93" t="s">
        <v>3231</v>
      </c>
      <c r="AH153" s="93" t="s">
        <v>3280</v>
      </c>
      <c r="AI153" s="93" t="s">
        <v>3285</v>
      </c>
      <c r="AJ153" s="93" t="s">
        <v>3286</v>
      </c>
      <c r="AK153" s="190">
        <v>45657</v>
      </c>
      <c r="AL153" s="93" t="s">
        <v>3282</v>
      </c>
    </row>
    <row r="154" spans="1:38" s="78" customFormat="1" ht="57.75" customHeight="1" x14ac:dyDescent="0.25">
      <c r="A154" s="87" t="s">
        <v>3231</v>
      </c>
      <c r="B154" s="91" t="s">
        <v>4619</v>
      </c>
      <c r="C154" s="84" t="s">
        <v>4620</v>
      </c>
      <c r="D154" s="85" t="str">
        <f>CONCATENATE(E154, "-", F154, "-", G154, "-", H154, "-", I154, "-", A154)</f>
        <v>14-324-4-2025-0133-No</v>
      </c>
      <c r="E154" s="85" t="str">
        <f>MID(J154,1,2)</f>
        <v>14</v>
      </c>
      <c r="F154" s="85" t="str">
        <f>MID(J154,6,3)</f>
        <v>324</v>
      </c>
      <c r="G154" s="86" t="s">
        <v>937</v>
      </c>
      <c r="H154" s="88" t="s">
        <v>4093</v>
      </c>
      <c r="I154" s="89" t="s">
        <v>4621</v>
      </c>
      <c r="J154" s="90" t="s">
        <v>4622</v>
      </c>
      <c r="K154" s="90" t="s">
        <v>2942</v>
      </c>
      <c r="L154" s="94" t="s">
        <v>3239</v>
      </c>
      <c r="M154" s="92">
        <v>43000</v>
      </c>
      <c r="N154" s="92">
        <v>43000</v>
      </c>
      <c r="O154" s="92"/>
      <c r="P154" s="92"/>
      <c r="Q154" s="92"/>
      <c r="R154" s="92"/>
      <c r="S154" s="90" t="s">
        <v>3225</v>
      </c>
      <c r="T154" s="95" t="s">
        <v>3194</v>
      </c>
      <c r="U154" s="95">
        <v>1</v>
      </c>
      <c r="V154" s="95" t="s">
        <v>3226</v>
      </c>
      <c r="W154" s="95" t="s">
        <v>3227</v>
      </c>
      <c r="X154" s="96" t="s">
        <v>3381</v>
      </c>
      <c r="Y154" s="93" t="s">
        <v>4096</v>
      </c>
      <c r="Z154" s="93" t="s">
        <v>3228</v>
      </c>
      <c r="AA154" s="93" t="s">
        <v>3229</v>
      </c>
      <c r="AB154" s="93">
        <v>100</v>
      </c>
      <c r="AC154" s="93">
        <v>100</v>
      </c>
      <c r="AD154" s="93">
        <v>100</v>
      </c>
      <c r="AE154" s="93" t="s">
        <v>3431</v>
      </c>
      <c r="AF154" s="93" t="s">
        <v>4623</v>
      </c>
      <c r="AG154" s="93" t="s">
        <v>3231</v>
      </c>
      <c r="AH154" s="93" t="s">
        <v>3027</v>
      </c>
      <c r="AI154" s="93" t="s">
        <v>4624</v>
      </c>
      <c r="AJ154" s="93" t="s">
        <v>3232</v>
      </c>
      <c r="AK154" s="190" t="s">
        <v>3233</v>
      </c>
      <c r="AL154" s="93" t="s">
        <v>3234</v>
      </c>
    </row>
    <row r="155" spans="1:38" s="78" customFormat="1" ht="57.75" customHeight="1" x14ac:dyDescent="0.25">
      <c r="A155" s="87" t="s">
        <v>3231</v>
      </c>
      <c r="B155" s="91" t="s">
        <v>4619</v>
      </c>
      <c r="C155" s="84" t="s">
        <v>4625</v>
      </c>
      <c r="D155" s="85" t="str">
        <f>CONCATENATE(E155, "-", F155, "-", G155, "-", H155, "-", I155, "-", A155)</f>
        <v>14-421-4-2025-0134-No</v>
      </c>
      <c r="E155" s="85" t="str">
        <f>MID(J155,1,2)</f>
        <v>14</v>
      </c>
      <c r="F155" s="85" t="str">
        <f>MID(J155,6,3)</f>
        <v>421</v>
      </c>
      <c r="G155" s="86" t="s">
        <v>937</v>
      </c>
      <c r="H155" s="88" t="s">
        <v>4093</v>
      </c>
      <c r="I155" s="89" t="s">
        <v>4626</v>
      </c>
      <c r="J155" s="90" t="s">
        <v>4627</v>
      </c>
      <c r="K155" s="90" t="s">
        <v>2953</v>
      </c>
      <c r="L155" s="94" t="s">
        <v>3239</v>
      </c>
      <c r="M155" s="92">
        <f>SUM(N155:P155)</f>
        <v>40000</v>
      </c>
      <c r="N155" s="92">
        <v>40000</v>
      </c>
      <c r="O155" s="92"/>
      <c r="P155" s="92"/>
      <c r="Q155" s="92"/>
      <c r="R155" s="92"/>
      <c r="S155" s="90" t="s">
        <v>3225</v>
      </c>
      <c r="T155" s="95" t="s">
        <v>3194</v>
      </c>
      <c r="U155" s="95">
        <v>1</v>
      </c>
      <c r="V155" s="95" t="s">
        <v>3271</v>
      </c>
      <c r="W155" s="95" t="s">
        <v>3272</v>
      </c>
      <c r="X155" s="96" t="s">
        <v>4178</v>
      </c>
      <c r="Y155" s="93" t="s">
        <v>3850</v>
      </c>
      <c r="Z155" s="93" t="s">
        <v>3273</v>
      </c>
      <c r="AA155" s="93" t="s">
        <v>3229</v>
      </c>
      <c r="AB155" s="93">
        <v>1</v>
      </c>
      <c r="AC155" s="93">
        <v>1</v>
      </c>
      <c r="AD155" s="93">
        <v>1</v>
      </c>
      <c r="AE155" s="93" t="s">
        <v>3431</v>
      </c>
      <c r="AF155" s="93" t="s">
        <v>4623</v>
      </c>
      <c r="AG155" s="93" t="s">
        <v>3231</v>
      </c>
      <c r="AH155" s="93" t="s">
        <v>3274</v>
      </c>
      <c r="AI155" s="93" t="s">
        <v>3275</v>
      </c>
      <c r="AJ155" s="93" t="s">
        <v>3276</v>
      </c>
      <c r="AK155" s="190" t="s">
        <v>3277</v>
      </c>
      <c r="AL155" s="93" t="s">
        <v>3278</v>
      </c>
    </row>
    <row r="156" spans="1:38" s="78" customFormat="1" ht="57.75" customHeight="1" x14ac:dyDescent="0.25">
      <c r="A156" s="87" t="s">
        <v>3231</v>
      </c>
      <c r="B156" s="91" t="s">
        <v>4619</v>
      </c>
      <c r="C156" s="84" t="s">
        <v>4634</v>
      </c>
      <c r="D156" s="85" t="str">
        <f>CONCATENATE(E156, "-", F156, "-", G156, "-", H156, "-", I156, "-", A156)</f>
        <v>14-421-4-2025-0135-No</v>
      </c>
      <c r="E156" s="85" t="str">
        <f>MID(J156,1,2)</f>
        <v>14</v>
      </c>
      <c r="F156" s="85" t="str">
        <f>MID(J156,6,3)</f>
        <v>421</v>
      </c>
      <c r="G156" s="86" t="s">
        <v>937</v>
      </c>
      <c r="H156" s="88" t="s">
        <v>4093</v>
      </c>
      <c r="I156" s="89" t="s">
        <v>4635</v>
      </c>
      <c r="J156" s="90" t="s">
        <v>4629</v>
      </c>
      <c r="K156" s="90" t="s">
        <v>4636</v>
      </c>
      <c r="L156" s="94" t="s">
        <v>3239</v>
      </c>
      <c r="M156" s="92">
        <f>SUM(N156:P156)</f>
        <v>69900</v>
      </c>
      <c r="N156" s="92">
        <v>22000</v>
      </c>
      <c r="O156" s="92">
        <v>47900</v>
      </c>
      <c r="P156" s="92"/>
      <c r="Q156" s="92"/>
      <c r="R156" s="92"/>
      <c r="S156" s="90" t="s">
        <v>3225</v>
      </c>
      <c r="T156" s="95" t="s">
        <v>3194</v>
      </c>
      <c r="U156" s="95">
        <v>1</v>
      </c>
      <c r="V156" s="95" t="s">
        <v>3235</v>
      </c>
      <c r="W156" s="95" t="s">
        <v>3236</v>
      </c>
      <c r="X156" s="96" t="s">
        <v>3381</v>
      </c>
      <c r="Y156" s="93" t="s">
        <v>4096</v>
      </c>
      <c r="Z156" s="93" t="s">
        <v>3237</v>
      </c>
      <c r="AA156" s="93" t="s">
        <v>3229</v>
      </c>
      <c r="AB156" s="93">
        <v>1</v>
      </c>
      <c r="AC156" s="93">
        <v>1</v>
      </c>
      <c r="AD156" s="93">
        <v>1</v>
      </c>
      <c r="AE156" s="93" t="s">
        <v>3431</v>
      </c>
      <c r="AF156" s="93" t="s">
        <v>4623</v>
      </c>
      <c r="AG156" s="93" t="s">
        <v>3231</v>
      </c>
      <c r="AH156" s="93" t="s">
        <v>3027</v>
      </c>
      <c r="AI156" s="93" t="s">
        <v>4637</v>
      </c>
      <c r="AJ156" s="93" t="s">
        <v>4638</v>
      </c>
      <c r="AK156" s="190" t="s">
        <v>4639</v>
      </c>
      <c r="AL156" s="93" t="s">
        <v>3238</v>
      </c>
    </row>
    <row r="157" spans="1:38" s="78" customFormat="1" ht="57.75" customHeight="1" x14ac:dyDescent="0.25">
      <c r="A157" s="180" t="s">
        <v>3245</v>
      </c>
      <c r="B157" s="91" t="s">
        <v>128</v>
      </c>
      <c r="C157" s="84" t="s">
        <v>4648</v>
      </c>
      <c r="D157" s="85" t="str">
        <f>CONCATENATE(E157, "-", F157, "-", G157, "-", H157, "-", I157, "-", A157)</f>
        <v>61-122-4-2025-0136-Sí</v>
      </c>
      <c r="E157" s="85" t="str">
        <f>MID(J157,1,2)</f>
        <v>61</v>
      </c>
      <c r="F157" s="85" t="str">
        <f>MID(J157,6,3)</f>
        <v>122</v>
      </c>
      <c r="G157" s="86" t="s">
        <v>937</v>
      </c>
      <c r="H157" s="88" t="s">
        <v>4093</v>
      </c>
      <c r="I157" s="89" t="s">
        <v>4649</v>
      </c>
      <c r="J157" s="90" t="s">
        <v>3206</v>
      </c>
      <c r="K157" s="90" t="s">
        <v>3267</v>
      </c>
      <c r="L157" s="94" t="s">
        <v>3239</v>
      </c>
      <c r="M157" s="92">
        <v>7250</v>
      </c>
      <c r="N157" s="92">
        <v>7250</v>
      </c>
      <c r="O157" s="92"/>
      <c r="P157" s="92"/>
      <c r="Q157" s="92"/>
      <c r="R157" s="92"/>
      <c r="S157" s="90" t="s">
        <v>3225</v>
      </c>
      <c r="T157" s="95" t="s">
        <v>3194</v>
      </c>
      <c r="U157" s="95" t="s">
        <v>3249</v>
      </c>
      <c r="V157" s="95" t="s">
        <v>531</v>
      </c>
      <c r="W157" s="95" t="s">
        <v>528</v>
      </c>
      <c r="X157" s="96" t="s">
        <v>3381</v>
      </c>
      <c r="Y157" s="93" t="s">
        <v>3250</v>
      </c>
      <c r="Z157" s="93" t="s">
        <v>3268</v>
      </c>
      <c r="AA157" s="93" t="s">
        <v>3269</v>
      </c>
      <c r="AB157" s="93">
        <v>350</v>
      </c>
      <c r="AC157" s="93">
        <v>350</v>
      </c>
      <c r="AD157" s="93">
        <v>450</v>
      </c>
      <c r="AE157" s="93" t="s">
        <v>3251</v>
      </c>
      <c r="AF157" s="93" t="s">
        <v>3244</v>
      </c>
      <c r="AG157" s="93" t="s">
        <v>3245</v>
      </c>
      <c r="AH157" s="93" t="s">
        <v>3260</v>
      </c>
      <c r="AI157" s="93">
        <v>45641</v>
      </c>
      <c r="AJ157" s="93" t="s">
        <v>3253</v>
      </c>
      <c r="AK157" s="190">
        <v>46068</v>
      </c>
      <c r="AL157" s="93" t="s">
        <v>3270</v>
      </c>
    </row>
    <row r="158" spans="1:38" s="78" customFormat="1" ht="57.75" customHeight="1" x14ac:dyDescent="0.25">
      <c r="A158" s="180" t="s">
        <v>3245</v>
      </c>
      <c r="B158" s="91" t="s">
        <v>128</v>
      </c>
      <c r="C158" s="84" t="s">
        <v>4650</v>
      </c>
      <c r="D158" s="85" t="str">
        <f>CONCATENATE(E158, "-", F158, "-", G158, "-", H158, "-", I158, "-", A158)</f>
        <v>61-122-4-2025-0137-Sí</v>
      </c>
      <c r="E158" s="85" t="str">
        <f>MID(J158,1,2)</f>
        <v>61</v>
      </c>
      <c r="F158" s="85" t="str">
        <f>MID(J158,6,3)</f>
        <v>122</v>
      </c>
      <c r="G158" s="86" t="s">
        <v>937</v>
      </c>
      <c r="H158" s="88" t="s">
        <v>4093</v>
      </c>
      <c r="I158" s="89" t="s">
        <v>4651</v>
      </c>
      <c r="J158" s="90" t="s">
        <v>3206</v>
      </c>
      <c r="K158" s="90" t="s">
        <v>3267</v>
      </c>
      <c r="L158" s="94" t="s">
        <v>3239</v>
      </c>
      <c r="M158" s="92">
        <v>5200</v>
      </c>
      <c r="N158" s="92">
        <v>5200</v>
      </c>
      <c r="O158" s="92"/>
      <c r="P158" s="92"/>
      <c r="Q158" s="92"/>
      <c r="R158" s="92"/>
      <c r="S158" s="90" t="s">
        <v>3225</v>
      </c>
      <c r="T158" s="95" t="s">
        <v>3194</v>
      </c>
      <c r="U158" s="95" t="s">
        <v>3249</v>
      </c>
      <c r="V158" s="95" t="s">
        <v>531</v>
      </c>
      <c r="W158" s="95" t="s">
        <v>4652</v>
      </c>
      <c r="X158" s="96" t="s">
        <v>3381</v>
      </c>
      <c r="Y158" s="93" t="s">
        <v>3250</v>
      </c>
      <c r="Z158" s="93" t="s">
        <v>4653</v>
      </c>
      <c r="AA158" s="93" t="s">
        <v>4654</v>
      </c>
      <c r="AB158" s="93">
        <v>20</v>
      </c>
      <c r="AC158" s="93" t="s">
        <v>3</v>
      </c>
      <c r="AD158" s="93" t="s">
        <v>3</v>
      </c>
      <c r="AE158" s="93" t="s">
        <v>3251</v>
      </c>
      <c r="AF158" s="93" t="s">
        <v>3244</v>
      </c>
      <c r="AG158" s="93" t="s">
        <v>3245</v>
      </c>
      <c r="AH158" s="93" t="s">
        <v>3260</v>
      </c>
      <c r="AI158" s="93">
        <v>45689</v>
      </c>
      <c r="AJ158" s="93" t="s">
        <v>4655</v>
      </c>
      <c r="AK158" s="190">
        <v>46068</v>
      </c>
      <c r="AL158" s="93" t="s">
        <v>4656</v>
      </c>
    </row>
    <row r="159" spans="1:38" s="78" customFormat="1" ht="57.75" customHeight="1" x14ac:dyDescent="0.25">
      <c r="A159" s="180" t="s">
        <v>3245</v>
      </c>
      <c r="B159" s="91" t="s">
        <v>128</v>
      </c>
      <c r="C159" s="84" t="s">
        <v>4657</v>
      </c>
      <c r="D159" s="85" t="str">
        <f>CONCATENATE(E159, "-", F159, "-", G159, "-", H159, "-", I159, "-", A159)</f>
        <v>61-122-4-2025-0138-Sí</v>
      </c>
      <c r="E159" s="85" t="str">
        <f>MID(J159,1,2)</f>
        <v>61</v>
      </c>
      <c r="F159" s="85" t="str">
        <f>MID(J159,6,3)</f>
        <v>122</v>
      </c>
      <c r="G159" s="86" t="s">
        <v>937</v>
      </c>
      <c r="H159" s="88" t="s">
        <v>4093</v>
      </c>
      <c r="I159" s="89" t="s">
        <v>4658</v>
      </c>
      <c r="J159" s="90" t="s">
        <v>3206</v>
      </c>
      <c r="K159" s="90" t="s">
        <v>3267</v>
      </c>
      <c r="L159" s="94" t="s">
        <v>3239</v>
      </c>
      <c r="M159" s="92">
        <v>6500</v>
      </c>
      <c r="N159" s="92">
        <v>6500</v>
      </c>
      <c r="O159" s="92"/>
      <c r="P159" s="92"/>
      <c r="Q159" s="92"/>
      <c r="R159" s="92"/>
      <c r="S159" s="90" t="s">
        <v>3225</v>
      </c>
      <c r="T159" s="95" t="s">
        <v>3194</v>
      </c>
      <c r="U159" s="95" t="s">
        <v>3249</v>
      </c>
      <c r="V159" s="95" t="s">
        <v>531</v>
      </c>
      <c r="W159" s="95" t="s">
        <v>4659</v>
      </c>
      <c r="X159" s="96" t="s">
        <v>3381</v>
      </c>
      <c r="Y159" s="93" t="s">
        <v>3250</v>
      </c>
      <c r="Z159" s="93" t="s">
        <v>4660</v>
      </c>
      <c r="AA159" s="93" t="s">
        <v>4661</v>
      </c>
      <c r="AB159" s="93">
        <v>10</v>
      </c>
      <c r="AC159" s="93" t="s">
        <v>3</v>
      </c>
      <c r="AD159" s="93" t="s">
        <v>3</v>
      </c>
      <c r="AE159" s="93" t="s">
        <v>3251</v>
      </c>
      <c r="AF159" s="93" t="s">
        <v>3244</v>
      </c>
      <c r="AG159" s="93" t="s">
        <v>3245</v>
      </c>
      <c r="AH159" s="93" t="s">
        <v>3260</v>
      </c>
      <c r="AI159" s="93">
        <v>45689</v>
      </c>
      <c r="AJ159" s="93" t="s">
        <v>4655</v>
      </c>
      <c r="AK159" s="190">
        <v>46068</v>
      </c>
      <c r="AL159" s="93" t="s">
        <v>4656</v>
      </c>
    </row>
    <row r="160" spans="1:38" s="78" customFormat="1" ht="57.75" customHeight="1" x14ac:dyDescent="0.25">
      <c r="A160" s="180" t="s">
        <v>3245</v>
      </c>
      <c r="B160" s="91" t="s">
        <v>128</v>
      </c>
      <c r="C160" s="84" t="s">
        <v>4662</v>
      </c>
      <c r="D160" s="85" t="str">
        <f>CONCATENATE(E160, "-", F160, "-", G160, "-", H160, "-", I160, "-", A160)</f>
        <v>61-122-4-2025-0139-Sí</v>
      </c>
      <c r="E160" s="85" t="str">
        <f>MID(J160,1,2)</f>
        <v>61</v>
      </c>
      <c r="F160" s="85" t="str">
        <f>MID(J160,6,3)</f>
        <v>122</v>
      </c>
      <c r="G160" s="86" t="s">
        <v>937</v>
      </c>
      <c r="H160" s="88" t="s">
        <v>4093</v>
      </c>
      <c r="I160" s="89" t="s">
        <v>4663</v>
      </c>
      <c r="J160" s="90" t="s">
        <v>3206</v>
      </c>
      <c r="K160" s="90" t="s">
        <v>3267</v>
      </c>
      <c r="L160" s="94" t="s">
        <v>3239</v>
      </c>
      <c r="M160" s="92">
        <v>6500</v>
      </c>
      <c r="N160" s="92">
        <v>6500</v>
      </c>
      <c r="O160" s="92"/>
      <c r="P160" s="92"/>
      <c r="Q160" s="92"/>
      <c r="R160" s="92"/>
      <c r="S160" s="90" t="s">
        <v>3225</v>
      </c>
      <c r="T160" s="95" t="s">
        <v>3194</v>
      </c>
      <c r="U160" s="95" t="s">
        <v>3249</v>
      </c>
      <c r="V160" s="95" t="s">
        <v>531</v>
      </c>
      <c r="W160" s="95" t="s">
        <v>4664</v>
      </c>
      <c r="X160" s="96" t="s">
        <v>3381</v>
      </c>
      <c r="Y160" s="93" t="s">
        <v>3250</v>
      </c>
      <c r="Z160" s="93" t="s">
        <v>4665</v>
      </c>
      <c r="AA160" s="93" t="s">
        <v>4666</v>
      </c>
      <c r="AB160" s="93">
        <v>10</v>
      </c>
      <c r="AC160" s="93" t="s">
        <v>3</v>
      </c>
      <c r="AD160" s="93" t="s">
        <v>3</v>
      </c>
      <c r="AE160" s="93" t="s">
        <v>3251</v>
      </c>
      <c r="AF160" s="93" t="s">
        <v>3244</v>
      </c>
      <c r="AG160" s="93" t="s">
        <v>3245</v>
      </c>
      <c r="AH160" s="93" t="s">
        <v>3260</v>
      </c>
      <c r="AI160" s="93">
        <v>45689</v>
      </c>
      <c r="AJ160" s="93" t="s">
        <v>4655</v>
      </c>
      <c r="AK160" s="190">
        <v>46068</v>
      </c>
      <c r="AL160" s="93" t="s">
        <v>4656</v>
      </c>
    </row>
    <row r="161" spans="1:38" s="78" customFormat="1" ht="57.75" customHeight="1" x14ac:dyDescent="0.25">
      <c r="A161" s="180" t="s">
        <v>3245</v>
      </c>
      <c r="B161" s="91" t="s">
        <v>799</v>
      </c>
      <c r="C161" s="84" t="s">
        <v>4667</v>
      </c>
      <c r="D161" s="85" t="str">
        <f>CONCATENATE(E161, "-", F161, "-", G161, "-", H161, "-", I161, "-", A161)</f>
        <v>77-422-4-2025-0140-Sí</v>
      </c>
      <c r="E161" s="85" t="str">
        <f>MID(J161,1,2)</f>
        <v>77</v>
      </c>
      <c r="F161" s="85" t="str">
        <f>MID(J161,6,3)</f>
        <v>422</v>
      </c>
      <c r="G161" s="86" t="s">
        <v>937</v>
      </c>
      <c r="H161" s="88" t="s">
        <v>4093</v>
      </c>
      <c r="I161" s="89" t="s">
        <v>4668</v>
      </c>
      <c r="J161" s="90" t="s">
        <v>4669</v>
      </c>
      <c r="K161" s="90" t="s">
        <v>825</v>
      </c>
      <c r="L161" s="94" t="s">
        <v>3239</v>
      </c>
      <c r="M161" s="92">
        <v>28000</v>
      </c>
      <c r="N161" s="92">
        <v>28000</v>
      </c>
      <c r="O161" s="92"/>
      <c r="P161" s="92"/>
      <c r="Q161" s="92"/>
      <c r="R161" s="92"/>
      <c r="S161" s="90" t="s">
        <v>3225</v>
      </c>
      <c r="T161" s="95" t="s">
        <v>3194</v>
      </c>
      <c r="U161" s="95">
        <v>1</v>
      </c>
      <c r="V161" s="95" t="s">
        <v>3341</v>
      </c>
      <c r="W161" s="95" t="s">
        <v>3348</v>
      </c>
      <c r="X161" s="96" t="s">
        <v>4178</v>
      </c>
      <c r="Y161" s="93" t="s">
        <v>3850</v>
      </c>
      <c r="Z161" s="93" t="s">
        <v>3303</v>
      </c>
      <c r="AA161" s="93" t="s">
        <v>3304</v>
      </c>
      <c r="AB161" s="93">
        <v>7</v>
      </c>
      <c r="AC161" s="93">
        <v>7</v>
      </c>
      <c r="AD161" s="93" t="s">
        <v>3294</v>
      </c>
      <c r="AE161" s="93" t="s">
        <v>3431</v>
      </c>
      <c r="AF161" s="93" t="s">
        <v>3244</v>
      </c>
      <c r="AG161" s="93" t="s">
        <v>3245</v>
      </c>
      <c r="AH161" s="93" t="s">
        <v>3346</v>
      </c>
      <c r="AI161" s="93" t="s">
        <v>3306</v>
      </c>
      <c r="AJ161" s="93">
        <v>2025</v>
      </c>
      <c r="AK161" s="190">
        <v>46053</v>
      </c>
      <c r="AL161" s="93" t="s">
        <v>817</v>
      </c>
    </row>
    <row r="162" spans="1:38" s="78" customFormat="1" ht="57.75" customHeight="1" x14ac:dyDescent="0.25">
      <c r="A162" s="180" t="s">
        <v>3245</v>
      </c>
      <c r="B162" s="91" t="s">
        <v>799</v>
      </c>
      <c r="C162" s="84" t="s">
        <v>4670</v>
      </c>
      <c r="D162" s="85" t="str">
        <f>CONCATENATE(E162, "-", F162, "-", G162, "-", H162, "-", I162, "-", A162)</f>
        <v>77-422-4-2025-0141-Sí</v>
      </c>
      <c r="E162" s="85" t="str">
        <f>MID(J162,1,2)</f>
        <v>77</v>
      </c>
      <c r="F162" s="85" t="str">
        <f>MID(J162,6,3)</f>
        <v>422</v>
      </c>
      <c r="G162" s="86" t="s">
        <v>937</v>
      </c>
      <c r="H162" s="88" t="s">
        <v>4093</v>
      </c>
      <c r="I162" s="89" t="s">
        <v>4671</v>
      </c>
      <c r="J162" s="90" t="s">
        <v>3287</v>
      </c>
      <c r="K162" s="90" t="s">
        <v>3299</v>
      </c>
      <c r="L162" s="94" t="s">
        <v>3239</v>
      </c>
      <c r="M162" s="92">
        <v>700</v>
      </c>
      <c r="N162" s="92">
        <v>700</v>
      </c>
      <c r="O162" s="92"/>
      <c r="P162" s="92"/>
      <c r="Q162" s="92"/>
      <c r="R162" s="92"/>
      <c r="S162" s="90" t="s">
        <v>3225</v>
      </c>
      <c r="T162" s="95" t="s">
        <v>3300</v>
      </c>
      <c r="U162" s="95">
        <v>1</v>
      </c>
      <c r="V162" s="95" t="s">
        <v>3301</v>
      </c>
      <c r="W162" s="95" t="s">
        <v>3302</v>
      </c>
      <c r="X162" s="96" t="s">
        <v>4178</v>
      </c>
      <c r="Y162" s="93" t="s">
        <v>3850</v>
      </c>
      <c r="Z162" s="93" t="s">
        <v>3303</v>
      </c>
      <c r="AA162" s="93" t="s">
        <v>3304</v>
      </c>
      <c r="AB162" s="93">
        <v>2</v>
      </c>
      <c r="AC162" s="93">
        <v>2</v>
      </c>
      <c r="AD162" s="93" t="s">
        <v>3294</v>
      </c>
      <c r="AE162" s="93" t="s">
        <v>3431</v>
      </c>
      <c r="AF162" s="93" t="s">
        <v>3244</v>
      </c>
      <c r="AG162" s="93" t="s">
        <v>3245</v>
      </c>
      <c r="AH162" s="93" t="s">
        <v>3305</v>
      </c>
      <c r="AI162" s="93" t="s">
        <v>3306</v>
      </c>
      <c r="AJ162" s="93">
        <v>2025</v>
      </c>
      <c r="AK162" s="190">
        <v>46053</v>
      </c>
      <c r="AL162" s="93" t="s">
        <v>3307</v>
      </c>
    </row>
    <row r="163" spans="1:38" s="78" customFormat="1" ht="57.75" customHeight="1" x14ac:dyDescent="0.25">
      <c r="A163" s="180" t="s">
        <v>3245</v>
      </c>
      <c r="B163" s="91" t="s">
        <v>799</v>
      </c>
      <c r="C163" s="84" t="s">
        <v>4672</v>
      </c>
      <c r="D163" s="85" t="str">
        <f>CONCATENATE(E163, "-", F163, "-", G163, "-", H163, "-", I163, "-", A163)</f>
        <v>77-422-4-2025-0142-Sí</v>
      </c>
      <c r="E163" s="85" t="str">
        <f>MID(J163,1,2)</f>
        <v>77</v>
      </c>
      <c r="F163" s="85" t="str">
        <f>MID(J163,6,3)</f>
        <v>422</v>
      </c>
      <c r="G163" s="86" t="s">
        <v>937</v>
      </c>
      <c r="H163" s="88" t="s">
        <v>4093</v>
      </c>
      <c r="I163" s="89" t="s">
        <v>4673</v>
      </c>
      <c r="J163" s="90" t="s">
        <v>3287</v>
      </c>
      <c r="K163" s="90" t="s">
        <v>3308</v>
      </c>
      <c r="L163" s="94" t="s">
        <v>3239</v>
      </c>
      <c r="M163" s="92">
        <v>3000</v>
      </c>
      <c r="N163" s="92">
        <v>3000</v>
      </c>
      <c r="O163" s="92"/>
      <c r="P163" s="92"/>
      <c r="Q163" s="92"/>
      <c r="R163" s="92"/>
      <c r="S163" s="90" t="s">
        <v>3225</v>
      </c>
      <c r="T163" s="95" t="s">
        <v>3309</v>
      </c>
      <c r="U163" s="95">
        <v>1</v>
      </c>
      <c r="V163" s="95" t="s">
        <v>3310</v>
      </c>
      <c r="W163" s="95" t="s">
        <v>3302</v>
      </c>
      <c r="X163" s="96" t="s">
        <v>4178</v>
      </c>
      <c r="Y163" s="93" t="s">
        <v>3850</v>
      </c>
      <c r="Z163" s="93" t="s">
        <v>3303</v>
      </c>
      <c r="AA163" s="93" t="s">
        <v>3304</v>
      </c>
      <c r="AB163" s="93">
        <v>3</v>
      </c>
      <c r="AC163" s="93">
        <v>3</v>
      </c>
      <c r="AD163" s="93" t="s">
        <v>3294</v>
      </c>
      <c r="AE163" s="93" t="s">
        <v>3431</v>
      </c>
      <c r="AF163" s="93" t="s">
        <v>3244</v>
      </c>
      <c r="AG163" s="93" t="s">
        <v>3245</v>
      </c>
      <c r="AH163" s="93" t="s">
        <v>3311</v>
      </c>
      <c r="AI163" s="93" t="s">
        <v>3306</v>
      </c>
      <c r="AJ163" s="93">
        <v>2025</v>
      </c>
      <c r="AK163" s="190">
        <v>46053</v>
      </c>
      <c r="AL163" s="93" t="s">
        <v>3307</v>
      </c>
    </row>
    <row r="164" spans="1:38" s="78" customFormat="1" ht="57.75" customHeight="1" x14ac:dyDescent="0.25">
      <c r="A164" s="180" t="s">
        <v>3245</v>
      </c>
      <c r="B164" s="91" t="s">
        <v>799</v>
      </c>
      <c r="C164" s="84" t="s">
        <v>4674</v>
      </c>
      <c r="D164" s="85" t="str">
        <f>CONCATENATE(E164, "-", F164, "-", G164, "-", H164, "-", I164, "-", A164)</f>
        <v>77-422-4-2025-0143-Sí</v>
      </c>
      <c r="E164" s="85" t="str">
        <f>MID(J164,1,2)</f>
        <v>77</v>
      </c>
      <c r="F164" s="85" t="str">
        <f>MID(J164,6,3)</f>
        <v>422</v>
      </c>
      <c r="G164" s="86" t="s">
        <v>937</v>
      </c>
      <c r="H164" s="88" t="s">
        <v>4093</v>
      </c>
      <c r="I164" s="89" t="s">
        <v>4675</v>
      </c>
      <c r="J164" s="90" t="s">
        <v>3287</v>
      </c>
      <c r="K164" s="90" t="s">
        <v>3335</v>
      </c>
      <c r="L164" s="94" t="s">
        <v>3239</v>
      </c>
      <c r="M164" s="92">
        <v>1500</v>
      </c>
      <c r="N164" s="92">
        <v>1500</v>
      </c>
      <c r="O164" s="92"/>
      <c r="P164" s="92"/>
      <c r="Q164" s="92"/>
      <c r="R164" s="92"/>
      <c r="S164" s="90" t="s">
        <v>3225</v>
      </c>
      <c r="T164" s="95" t="s">
        <v>3336</v>
      </c>
      <c r="U164" s="95">
        <v>1</v>
      </c>
      <c r="V164" s="95" t="s">
        <v>3337</v>
      </c>
      <c r="W164" s="95" t="s">
        <v>3302</v>
      </c>
      <c r="X164" s="96" t="s">
        <v>4178</v>
      </c>
      <c r="Y164" s="93" t="s">
        <v>3850</v>
      </c>
      <c r="Z164" s="93" t="s">
        <v>3303</v>
      </c>
      <c r="AA164" s="93" t="s">
        <v>3304</v>
      </c>
      <c r="AB164" s="93">
        <v>1</v>
      </c>
      <c r="AC164" s="93" t="s">
        <v>3312</v>
      </c>
      <c r="AD164" s="93"/>
      <c r="AE164" s="93" t="s">
        <v>3431</v>
      </c>
      <c r="AF164" s="93" t="s">
        <v>3244</v>
      </c>
      <c r="AG164" s="93" t="s">
        <v>3245</v>
      </c>
      <c r="AH164" s="93" t="s">
        <v>3338</v>
      </c>
      <c r="AI164" s="93" t="s">
        <v>3306</v>
      </c>
      <c r="AJ164" s="93">
        <v>2025</v>
      </c>
      <c r="AK164" s="190">
        <v>46053</v>
      </c>
      <c r="AL164" s="93" t="s">
        <v>3307</v>
      </c>
    </row>
    <row r="165" spans="1:38" s="78" customFormat="1" ht="57.75" customHeight="1" x14ac:dyDescent="0.25">
      <c r="A165" s="180" t="s">
        <v>3245</v>
      </c>
      <c r="B165" s="91" t="s">
        <v>799</v>
      </c>
      <c r="C165" s="84" t="s">
        <v>4676</v>
      </c>
      <c r="D165" s="85" t="str">
        <f>CONCATENATE(E165, "-", F165, "-", G165, "-", H165, "-", I165, "-", A165)</f>
        <v>77-422-4-2025-0144-Sí</v>
      </c>
      <c r="E165" s="85" t="str">
        <f>MID(J165,1,2)</f>
        <v>77</v>
      </c>
      <c r="F165" s="85" t="str">
        <f>MID(J165,6,3)</f>
        <v>422</v>
      </c>
      <c r="G165" s="86" t="s">
        <v>937</v>
      </c>
      <c r="H165" s="88" t="s">
        <v>4093</v>
      </c>
      <c r="I165" s="89" t="s">
        <v>4099</v>
      </c>
      <c r="J165" s="90" t="s">
        <v>3287</v>
      </c>
      <c r="K165" s="90" t="s">
        <v>3331</v>
      </c>
      <c r="L165" s="94" t="s">
        <v>3239</v>
      </c>
      <c r="M165" s="92">
        <v>7800</v>
      </c>
      <c r="N165" s="92">
        <v>7800</v>
      </c>
      <c r="O165" s="92"/>
      <c r="P165" s="92"/>
      <c r="Q165" s="92"/>
      <c r="R165" s="92"/>
      <c r="S165" s="90" t="s">
        <v>3225</v>
      </c>
      <c r="T165" s="95" t="s">
        <v>3332</v>
      </c>
      <c r="U165" s="95">
        <v>1</v>
      </c>
      <c r="V165" s="95" t="s">
        <v>3333</v>
      </c>
      <c r="W165" s="95" t="s">
        <v>3302</v>
      </c>
      <c r="X165" s="96" t="s">
        <v>4178</v>
      </c>
      <c r="Y165" s="93" t="s">
        <v>3850</v>
      </c>
      <c r="Z165" s="93" t="s">
        <v>3303</v>
      </c>
      <c r="AA165" s="93" t="s">
        <v>3304</v>
      </c>
      <c r="AB165" s="93">
        <v>10</v>
      </c>
      <c r="AC165" s="93" t="s">
        <v>3312</v>
      </c>
      <c r="AD165" s="93"/>
      <c r="AE165" s="93" t="s">
        <v>3431</v>
      </c>
      <c r="AF165" s="93" t="s">
        <v>3244</v>
      </c>
      <c r="AG165" s="93" t="s">
        <v>3245</v>
      </c>
      <c r="AH165" s="93" t="s">
        <v>3334</v>
      </c>
      <c r="AI165" s="93" t="s">
        <v>3306</v>
      </c>
      <c r="AJ165" s="93">
        <v>2025</v>
      </c>
      <c r="AK165" s="190">
        <v>46053</v>
      </c>
      <c r="AL165" s="93" t="s">
        <v>3307</v>
      </c>
    </row>
    <row r="166" spans="1:38" s="78" customFormat="1" ht="57.75" customHeight="1" x14ac:dyDescent="0.25">
      <c r="A166" s="180" t="s">
        <v>3245</v>
      </c>
      <c r="B166" s="91" t="s">
        <v>799</v>
      </c>
      <c r="C166" s="84" t="s">
        <v>4677</v>
      </c>
      <c r="D166" s="85" t="str">
        <f>CONCATENATE(E166, "-", F166, "-", G166, "-", H166, "-", I166, "-", A166)</f>
        <v>77-422-4-2025-0145-Sí</v>
      </c>
      <c r="E166" s="85" t="str">
        <f>MID(J166,1,2)</f>
        <v>77</v>
      </c>
      <c r="F166" s="85" t="str">
        <f>MID(J166,6,3)</f>
        <v>422</v>
      </c>
      <c r="G166" s="86" t="s">
        <v>937</v>
      </c>
      <c r="H166" s="88" t="s">
        <v>4093</v>
      </c>
      <c r="I166" s="89" t="s">
        <v>4678</v>
      </c>
      <c r="J166" s="90" t="s">
        <v>3287</v>
      </c>
      <c r="K166" s="90" t="s">
        <v>3323</v>
      </c>
      <c r="L166" s="94" t="s">
        <v>3239</v>
      </c>
      <c r="M166" s="92">
        <v>5000</v>
      </c>
      <c r="N166" s="92">
        <v>5000</v>
      </c>
      <c r="O166" s="92"/>
      <c r="P166" s="92"/>
      <c r="Q166" s="92"/>
      <c r="R166" s="92"/>
      <c r="S166" s="90" t="s">
        <v>3225</v>
      </c>
      <c r="T166" s="95" t="s">
        <v>3324</v>
      </c>
      <c r="U166" s="95">
        <v>1</v>
      </c>
      <c r="V166" s="95" t="s">
        <v>3325</v>
      </c>
      <c r="W166" s="95" t="s">
        <v>3302</v>
      </c>
      <c r="X166" s="96" t="s">
        <v>4178</v>
      </c>
      <c r="Y166" s="93" t="s">
        <v>3850</v>
      </c>
      <c r="Z166" s="93" t="s">
        <v>3303</v>
      </c>
      <c r="AA166" s="93" t="s">
        <v>3304</v>
      </c>
      <c r="AB166" s="93">
        <v>10</v>
      </c>
      <c r="AC166" s="93">
        <v>15</v>
      </c>
      <c r="AD166" s="93" t="s">
        <v>3294</v>
      </c>
      <c r="AE166" s="93" t="s">
        <v>3431</v>
      </c>
      <c r="AF166" s="93" t="s">
        <v>3244</v>
      </c>
      <c r="AG166" s="93" t="s">
        <v>3245</v>
      </c>
      <c r="AH166" s="93" t="s">
        <v>3326</v>
      </c>
      <c r="AI166" s="93" t="s">
        <v>3306</v>
      </c>
      <c r="AJ166" s="93">
        <v>2025</v>
      </c>
      <c r="AK166" s="190">
        <v>46053</v>
      </c>
      <c r="AL166" s="93" t="s">
        <v>3307</v>
      </c>
    </row>
    <row r="167" spans="1:38" s="78" customFormat="1" ht="57.75" customHeight="1" x14ac:dyDescent="0.25">
      <c r="A167" s="180" t="s">
        <v>3245</v>
      </c>
      <c r="B167" s="91" t="s">
        <v>799</v>
      </c>
      <c r="C167" s="84" t="s">
        <v>4679</v>
      </c>
      <c r="D167" s="85" t="str">
        <f>CONCATENATE(E167, "-", F167, "-", G167, "-", H167, "-", I167, "-", A167)</f>
        <v>77-422-4-2025-0146-Sí</v>
      </c>
      <c r="E167" s="85" t="str">
        <f>MID(J167,1,2)</f>
        <v>77</v>
      </c>
      <c r="F167" s="85" t="str">
        <f>MID(J167,6,3)</f>
        <v>422</v>
      </c>
      <c r="G167" s="86" t="s">
        <v>937</v>
      </c>
      <c r="H167" s="88" t="s">
        <v>4093</v>
      </c>
      <c r="I167" s="89" t="s">
        <v>4680</v>
      </c>
      <c r="J167" s="90" t="s">
        <v>3287</v>
      </c>
      <c r="K167" s="90" t="s">
        <v>3327</v>
      </c>
      <c r="L167" s="94" t="s">
        <v>3239</v>
      </c>
      <c r="M167" s="92">
        <v>13000</v>
      </c>
      <c r="N167" s="92">
        <v>13000</v>
      </c>
      <c r="O167" s="92"/>
      <c r="P167" s="92"/>
      <c r="Q167" s="92"/>
      <c r="R167" s="92"/>
      <c r="S167" s="90" t="s">
        <v>3225</v>
      </c>
      <c r="T167" s="95" t="s">
        <v>3328</v>
      </c>
      <c r="U167" s="95">
        <v>1</v>
      </c>
      <c r="V167" s="95" t="s">
        <v>3329</v>
      </c>
      <c r="W167" s="95" t="s">
        <v>3302</v>
      </c>
      <c r="X167" s="96" t="s">
        <v>4178</v>
      </c>
      <c r="Y167" s="93" t="s">
        <v>3850</v>
      </c>
      <c r="Z167" s="93" t="s">
        <v>3303</v>
      </c>
      <c r="AA167" s="93" t="s">
        <v>3304</v>
      </c>
      <c r="AB167" s="93">
        <v>5</v>
      </c>
      <c r="AC167" s="93">
        <v>15</v>
      </c>
      <c r="AD167" s="93" t="s">
        <v>3294</v>
      </c>
      <c r="AE167" s="93" t="s">
        <v>3431</v>
      </c>
      <c r="AF167" s="93" t="s">
        <v>3244</v>
      </c>
      <c r="AG167" s="93" t="s">
        <v>3245</v>
      </c>
      <c r="AH167" s="93" t="s">
        <v>3330</v>
      </c>
      <c r="AI167" s="93" t="s">
        <v>3306</v>
      </c>
      <c r="AJ167" s="93">
        <v>2025</v>
      </c>
      <c r="AK167" s="190">
        <v>46053</v>
      </c>
      <c r="AL167" s="93" t="s">
        <v>3307</v>
      </c>
    </row>
    <row r="168" spans="1:38" s="78" customFormat="1" ht="57.75" customHeight="1" x14ac:dyDescent="0.25">
      <c r="A168" s="180" t="s">
        <v>3245</v>
      </c>
      <c r="B168" s="91" t="s">
        <v>799</v>
      </c>
      <c r="C168" s="84" t="s">
        <v>4681</v>
      </c>
      <c r="D168" s="85" t="str">
        <f>CONCATENATE(E168, "-", F168, "-", G168, "-", H168, "-", I168, "-", A168)</f>
        <v>77-422-4-2025-0147-Sí</v>
      </c>
      <c r="E168" s="85" t="str">
        <f>MID(J168,1,2)</f>
        <v>77</v>
      </c>
      <c r="F168" s="85" t="str">
        <f>MID(J168,6,3)</f>
        <v>422</v>
      </c>
      <c r="G168" s="86" t="s">
        <v>937</v>
      </c>
      <c r="H168" s="88" t="s">
        <v>4093</v>
      </c>
      <c r="I168" s="89" t="s">
        <v>4682</v>
      </c>
      <c r="J168" s="90" t="s">
        <v>3287</v>
      </c>
      <c r="K168" s="90" t="s">
        <v>3313</v>
      </c>
      <c r="L168" s="94" t="s">
        <v>3239</v>
      </c>
      <c r="M168" s="92">
        <v>10000</v>
      </c>
      <c r="N168" s="92">
        <v>10000</v>
      </c>
      <c r="O168" s="92"/>
      <c r="P168" s="92"/>
      <c r="Q168" s="92"/>
      <c r="R168" s="92"/>
      <c r="S168" s="90" t="s">
        <v>3225</v>
      </c>
      <c r="T168" s="95" t="s">
        <v>3314</v>
      </c>
      <c r="U168" s="95">
        <v>1</v>
      </c>
      <c r="V168" s="95" t="s">
        <v>3315</v>
      </c>
      <c r="W168" s="95" t="s">
        <v>3302</v>
      </c>
      <c r="X168" s="96" t="s">
        <v>4178</v>
      </c>
      <c r="Y168" s="93" t="s">
        <v>3850</v>
      </c>
      <c r="Z168" s="93" t="s">
        <v>3303</v>
      </c>
      <c r="AA168" s="93" t="s">
        <v>3304</v>
      </c>
      <c r="AB168" s="93">
        <v>20</v>
      </c>
      <c r="AC168" s="93">
        <v>14</v>
      </c>
      <c r="AD168" s="93" t="s">
        <v>3294</v>
      </c>
      <c r="AE168" s="93" t="s">
        <v>3431</v>
      </c>
      <c r="AF168" s="93" t="s">
        <v>3244</v>
      </c>
      <c r="AG168" s="93" t="s">
        <v>3245</v>
      </c>
      <c r="AH168" s="93" t="s">
        <v>3316</v>
      </c>
      <c r="AI168" s="93" t="s">
        <v>3306</v>
      </c>
      <c r="AJ168" s="93">
        <v>2025</v>
      </c>
      <c r="AK168" s="190">
        <v>46053</v>
      </c>
      <c r="AL168" s="93" t="s">
        <v>3307</v>
      </c>
    </row>
    <row r="169" spans="1:38" s="78" customFormat="1" ht="57.75" customHeight="1" x14ac:dyDescent="0.25">
      <c r="A169" s="180" t="s">
        <v>3245</v>
      </c>
      <c r="B169" s="91" t="s">
        <v>799</v>
      </c>
      <c r="C169" s="84" t="s">
        <v>4683</v>
      </c>
      <c r="D169" s="85" t="str">
        <f>CONCATENATE(E169, "-", F169, "-", G169, "-", H169, "-", I169, "-", A169)</f>
        <v>77-422-4-2025-0148-Sí</v>
      </c>
      <c r="E169" s="85" t="str">
        <f>MID(J169,1,2)</f>
        <v>77</v>
      </c>
      <c r="F169" s="85" t="str">
        <f>MID(J169,6,3)</f>
        <v>422</v>
      </c>
      <c r="G169" s="86" t="s">
        <v>937</v>
      </c>
      <c r="H169" s="88" t="s">
        <v>4093</v>
      </c>
      <c r="I169" s="89" t="s">
        <v>4684</v>
      </c>
      <c r="J169" s="90" t="s">
        <v>3287</v>
      </c>
      <c r="K169" s="90" t="s">
        <v>3317</v>
      </c>
      <c r="L169" s="94" t="s">
        <v>3239</v>
      </c>
      <c r="M169" s="92">
        <v>5000</v>
      </c>
      <c r="N169" s="92">
        <v>5000</v>
      </c>
      <c r="O169" s="92"/>
      <c r="P169" s="92"/>
      <c r="Q169" s="92"/>
      <c r="R169" s="92"/>
      <c r="S169" s="90" t="s">
        <v>3225</v>
      </c>
      <c r="T169" s="95" t="s">
        <v>3314</v>
      </c>
      <c r="U169" s="95">
        <v>1</v>
      </c>
      <c r="V169" s="95" t="s">
        <v>3318</v>
      </c>
      <c r="W169" s="95" t="s">
        <v>3319</v>
      </c>
      <c r="X169" s="96" t="s">
        <v>4178</v>
      </c>
      <c r="Y169" s="93" t="s">
        <v>3850</v>
      </c>
      <c r="Z169" s="93" t="s">
        <v>3303</v>
      </c>
      <c r="AA169" s="93" t="s">
        <v>3320</v>
      </c>
      <c r="AB169" s="93">
        <v>10</v>
      </c>
      <c r="AC169" s="93">
        <v>10</v>
      </c>
      <c r="AD169" s="93" t="s">
        <v>3294</v>
      </c>
      <c r="AE169" s="93" t="s">
        <v>3431</v>
      </c>
      <c r="AF169" s="93" t="s">
        <v>3244</v>
      </c>
      <c r="AG169" s="93" t="s">
        <v>3245</v>
      </c>
      <c r="AH169" s="93" t="s">
        <v>3321</v>
      </c>
      <c r="AI169" s="93" t="s">
        <v>3306</v>
      </c>
      <c r="AJ169" s="93">
        <v>2025</v>
      </c>
      <c r="AK169" s="190">
        <v>46053</v>
      </c>
      <c r="AL169" s="93" t="s">
        <v>3322</v>
      </c>
    </row>
    <row r="170" spans="1:38" s="78" customFormat="1" ht="57.75" customHeight="1" x14ac:dyDescent="0.25">
      <c r="A170" s="180" t="s">
        <v>3245</v>
      </c>
      <c r="B170" s="91" t="s">
        <v>799</v>
      </c>
      <c r="C170" s="84" t="s">
        <v>4685</v>
      </c>
      <c r="D170" s="85" t="str">
        <f>CONCATENATE(E170, "-", F170, "-", G170, "-", H170, "-", I170, "-", A170)</f>
        <v>77-422-4-2025-0149-Sí</v>
      </c>
      <c r="E170" s="85" t="str">
        <f>MID(J170,1,2)</f>
        <v>77</v>
      </c>
      <c r="F170" s="85" t="str">
        <f>MID(J170,6,3)</f>
        <v>422</v>
      </c>
      <c r="G170" s="86" t="s">
        <v>937</v>
      </c>
      <c r="H170" s="88" t="s">
        <v>4093</v>
      </c>
      <c r="I170" s="89" t="s">
        <v>4686</v>
      </c>
      <c r="J170" s="90" t="s">
        <v>3287</v>
      </c>
      <c r="K170" s="90" t="s">
        <v>3288</v>
      </c>
      <c r="L170" s="94" t="s">
        <v>3239</v>
      </c>
      <c r="M170" s="92">
        <v>1000</v>
      </c>
      <c r="N170" s="92">
        <v>1000</v>
      </c>
      <c r="O170" s="92"/>
      <c r="P170" s="92"/>
      <c r="Q170" s="92"/>
      <c r="R170" s="92"/>
      <c r="S170" s="90" t="s">
        <v>3225</v>
      </c>
      <c r="T170" s="95" t="s">
        <v>3289</v>
      </c>
      <c r="U170" s="95">
        <v>1</v>
      </c>
      <c r="V170" s="95" t="s">
        <v>3290</v>
      </c>
      <c r="W170" s="95" t="s">
        <v>3291</v>
      </c>
      <c r="X170" s="96" t="s">
        <v>4178</v>
      </c>
      <c r="Y170" s="93" t="s">
        <v>3850</v>
      </c>
      <c r="Z170" s="93" t="s">
        <v>3292</v>
      </c>
      <c r="AA170" s="93" t="s">
        <v>3293</v>
      </c>
      <c r="AB170" s="93">
        <v>1</v>
      </c>
      <c r="AC170" s="93">
        <v>1</v>
      </c>
      <c r="AD170" s="93" t="s">
        <v>3294</v>
      </c>
      <c r="AE170" s="93" t="s">
        <v>3284</v>
      </c>
      <c r="AF170" s="93" t="s">
        <v>3244</v>
      </c>
      <c r="AG170" s="93" t="s">
        <v>3245</v>
      </c>
      <c r="AH170" s="93" t="s">
        <v>3295</v>
      </c>
      <c r="AI170" s="93">
        <v>45792</v>
      </c>
      <c r="AJ170" s="93" t="s">
        <v>3296</v>
      </c>
      <c r="AK170" s="190" t="s">
        <v>3297</v>
      </c>
      <c r="AL170" s="93" t="s">
        <v>3298</v>
      </c>
    </row>
    <row r="171" spans="1:38" s="78" customFormat="1" ht="57.75" customHeight="1" x14ac:dyDescent="0.25">
      <c r="A171" s="180" t="s">
        <v>3245</v>
      </c>
      <c r="B171" s="91" t="s">
        <v>799</v>
      </c>
      <c r="C171" s="84" t="s">
        <v>4687</v>
      </c>
      <c r="D171" s="85" t="str">
        <f>CONCATENATE(E171, "-", F171, "-", G171, "-", H171, "-", I171, "-", A171)</f>
        <v>77-422-4-2025-0150-Sí</v>
      </c>
      <c r="E171" s="85" t="str">
        <f>MID(J171,1,2)</f>
        <v>77</v>
      </c>
      <c r="F171" s="85" t="str">
        <f>MID(J171,6,3)</f>
        <v>422</v>
      </c>
      <c r="G171" s="86" t="s">
        <v>937</v>
      </c>
      <c r="H171" s="88" t="s">
        <v>4093</v>
      </c>
      <c r="I171" s="89" t="s">
        <v>4688</v>
      </c>
      <c r="J171" s="90" t="s">
        <v>4689</v>
      </c>
      <c r="K171" s="90" t="s">
        <v>3349</v>
      </c>
      <c r="L171" s="94" t="s">
        <v>3239</v>
      </c>
      <c r="M171" s="92">
        <v>17000</v>
      </c>
      <c r="N171" s="92">
        <v>17000</v>
      </c>
      <c r="O171" s="92"/>
      <c r="P171" s="92"/>
      <c r="Q171" s="92"/>
      <c r="R171" s="92"/>
      <c r="S171" s="90" t="s">
        <v>3225</v>
      </c>
      <c r="T171" s="95" t="s">
        <v>3194</v>
      </c>
      <c r="U171" s="95">
        <v>1</v>
      </c>
      <c r="V171" s="95" t="s">
        <v>3341</v>
      </c>
      <c r="W171" s="95" t="s">
        <v>3041</v>
      </c>
      <c r="X171" s="96" t="s">
        <v>4178</v>
      </c>
      <c r="Y171" s="93" t="s">
        <v>3850</v>
      </c>
      <c r="Z171" s="93" t="s">
        <v>3041</v>
      </c>
      <c r="AA171" s="93" t="s">
        <v>3304</v>
      </c>
      <c r="AB171" s="93">
        <v>34</v>
      </c>
      <c r="AC171" s="93">
        <v>0</v>
      </c>
      <c r="AD171" s="93" t="s">
        <v>4690</v>
      </c>
      <c r="AE171" s="93" t="s">
        <v>3431</v>
      </c>
      <c r="AF171" s="93" t="s">
        <v>3244</v>
      </c>
      <c r="AG171" s="93" t="s">
        <v>3245</v>
      </c>
      <c r="AH171" s="93" t="s">
        <v>3346</v>
      </c>
      <c r="AI171" s="93" t="s">
        <v>3306</v>
      </c>
      <c r="AJ171" s="93">
        <v>2025</v>
      </c>
      <c r="AK171" s="190">
        <v>46053</v>
      </c>
      <c r="AL171" s="93" t="s">
        <v>3350</v>
      </c>
    </row>
    <row r="172" spans="1:38" s="78" customFormat="1" ht="57.75" customHeight="1" x14ac:dyDescent="0.25">
      <c r="A172" s="87" t="s">
        <v>3231</v>
      </c>
      <c r="B172" s="91" t="s">
        <v>799</v>
      </c>
      <c r="C172" s="84" t="s">
        <v>5269</v>
      </c>
      <c r="D172" s="85" t="str">
        <f>CONCATENATE(E172, "-", F172, "-", G172, "-", H172, "-", I172, "-", A172)</f>
        <v>77-541-4-2025-0151-No</v>
      </c>
      <c r="E172" s="85" t="str">
        <f>MID(J172,1,2)</f>
        <v>77</v>
      </c>
      <c r="F172" s="85" t="str">
        <f>MID(J172,6,3)</f>
        <v>541</v>
      </c>
      <c r="G172" s="86" t="s">
        <v>937</v>
      </c>
      <c r="H172" s="88" t="s">
        <v>4093</v>
      </c>
      <c r="I172" s="89" t="s">
        <v>4691</v>
      </c>
      <c r="J172" s="90" t="s">
        <v>4692</v>
      </c>
      <c r="K172" s="90" t="s">
        <v>3197</v>
      </c>
      <c r="L172" s="94" t="s">
        <v>3239</v>
      </c>
      <c r="M172" s="92">
        <v>200000</v>
      </c>
      <c r="N172" s="92">
        <v>200000</v>
      </c>
      <c r="O172" s="92"/>
      <c r="P172" s="92"/>
      <c r="Q172" s="92"/>
      <c r="R172" s="92"/>
      <c r="S172" s="90" t="s">
        <v>3339</v>
      </c>
      <c r="T172" s="95" t="s">
        <v>3340</v>
      </c>
      <c r="U172" s="95">
        <v>0</v>
      </c>
      <c r="V172" s="95" t="s">
        <v>3341</v>
      </c>
      <c r="W172" s="95" t="s">
        <v>3342</v>
      </c>
      <c r="X172" s="96" t="s">
        <v>4178</v>
      </c>
      <c r="Y172" s="93" t="s">
        <v>3850</v>
      </c>
      <c r="Z172" s="93" t="s">
        <v>3343</v>
      </c>
      <c r="AA172" s="93" t="s">
        <v>3344</v>
      </c>
      <c r="AB172" s="93" t="s">
        <v>3345</v>
      </c>
      <c r="AC172" s="93" t="s">
        <v>3345</v>
      </c>
      <c r="AD172" s="93" t="s">
        <v>3345</v>
      </c>
      <c r="AE172" s="93" t="s">
        <v>3431</v>
      </c>
      <c r="AF172" s="93" t="s">
        <v>3244</v>
      </c>
      <c r="AG172" s="93" t="s">
        <v>132</v>
      </c>
      <c r="AH172" s="93" t="s">
        <v>3346</v>
      </c>
      <c r="AI172" s="93" t="s">
        <v>3347</v>
      </c>
      <c r="AJ172" s="93">
        <v>2025</v>
      </c>
      <c r="AK172" s="190">
        <v>46053</v>
      </c>
      <c r="AL172" s="93" t="s">
        <v>5268</v>
      </c>
    </row>
    <row r="173" spans="1:38" s="78" customFormat="1" ht="57.75" customHeight="1" x14ac:dyDescent="0.25">
      <c r="A173" s="87" t="s">
        <v>3231</v>
      </c>
      <c r="B173" s="91" t="s">
        <v>9</v>
      </c>
      <c r="C173" s="84" t="s">
        <v>5267</v>
      </c>
      <c r="D173" s="85" t="str">
        <f>CONCATENATE(E173, "-", F173, "-", G173, "-", H173, "-", I173, "-", A173)</f>
        <v>04-541-6-2025-0152-No</v>
      </c>
      <c r="E173" s="85" t="str">
        <f>MID(J173,1,2)</f>
        <v>04</v>
      </c>
      <c r="F173" s="85" t="str">
        <f>MID(J173,6,3)</f>
        <v>541</v>
      </c>
      <c r="G173" s="86" t="s">
        <v>5261</v>
      </c>
      <c r="H173" s="88" t="s">
        <v>4093</v>
      </c>
      <c r="I173" s="89" t="s">
        <v>5266</v>
      </c>
      <c r="J173" s="90" t="s">
        <v>5265</v>
      </c>
      <c r="K173" s="90" t="s">
        <v>1170</v>
      </c>
      <c r="L173" s="94" t="s">
        <v>5259</v>
      </c>
      <c r="M173" s="92">
        <v>614830</v>
      </c>
      <c r="N173" s="92">
        <v>614830</v>
      </c>
      <c r="O173" s="92"/>
      <c r="P173" s="92"/>
      <c r="Q173" s="92"/>
      <c r="R173" s="92" t="s">
        <v>3339</v>
      </c>
      <c r="S173" s="90" t="s">
        <v>3872</v>
      </c>
      <c r="T173" s="95">
        <v>5.3</v>
      </c>
      <c r="U173" s="95" t="s">
        <v>3905</v>
      </c>
      <c r="V173" s="95" t="s">
        <v>5264</v>
      </c>
      <c r="W173" s="95" t="s">
        <v>4919</v>
      </c>
      <c r="X173" s="96" t="s">
        <v>3850</v>
      </c>
      <c r="Y173" s="93" t="s">
        <v>1169</v>
      </c>
      <c r="Z173" s="93" t="s">
        <v>989</v>
      </c>
      <c r="AA173" s="93">
        <v>7</v>
      </c>
      <c r="AB173" s="93">
        <v>7</v>
      </c>
      <c r="AC173" s="93" t="s">
        <v>1171</v>
      </c>
      <c r="AD173" s="93" t="s">
        <v>3875</v>
      </c>
      <c r="AE173" s="93" t="s">
        <v>3244</v>
      </c>
      <c r="AF173" s="93" t="s">
        <v>3231</v>
      </c>
      <c r="AG173" s="93" t="s">
        <v>3913</v>
      </c>
      <c r="AH173" s="93" t="s">
        <v>3877</v>
      </c>
      <c r="AI173" s="93" t="s">
        <v>3902</v>
      </c>
      <c r="AJ173" s="93">
        <v>46112</v>
      </c>
      <c r="AK173" s="190" t="s">
        <v>5263</v>
      </c>
      <c r="AL173" s="93"/>
    </row>
    <row r="174" spans="1:38" s="78" customFormat="1" ht="57.75" customHeight="1" x14ac:dyDescent="0.25">
      <c r="A174" s="87" t="s">
        <v>3231</v>
      </c>
      <c r="B174" s="91" t="s">
        <v>9</v>
      </c>
      <c r="C174" s="84" t="s">
        <v>5262</v>
      </c>
      <c r="D174" s="85" t="str">
        <f>CONCATENATE(E174, "-", F174, "-", G174, "-", H174, "-", I174, "-", A174)</f>
        <v>04-541-6-2025-0153-No</v>
      </c>
      <c r="E174" s="85" t="s">
        <v>807</v>
      </c>
      <c r="F174" s="85" t="s">
        <v>1958</v>
      </c>
      <c r="G174" s="86" t="s">
        <v>5261</v>
      </c>
      <c r="H174" s="88" t="s">
        <v>4093</v>
      </c>
      <c r="I174" s="89" t="s">
        <v>5260</v>
      </c>
      <c r="J174" s="90" t="s">
        <v>27</v>
      </c>
      <c r="K174" s="90" t="s">
        <v>1025</v>
      </c>
      <c r="L174" s="94" t="s">
        <v>5259</v>
      </c>
      <c r="M174" s="92">
        <v>443847</v>
      </c>
      <c r="N174" s="92">
        <v>443847</v>
      </c>
      <c r="O174" s="92"/>
      <c r="P174" s="92"/>
      <c r="Q174" s="92"/>
      <c r="R174" s="92"/>
      <c r="S174" s="90"/>
      <c r="T174" s="95"/>
      <c r="U174" s="95"/>
      <c r="V174" s="95"/>
      <c r="W174" s="95"/>
      <c r="X174" s="96"/>
      <c r="Y174" s="93"/>
      <c r="Z174" s="93"/>
      <c r="AA174" s="93"/>
      <c r="AB174" s="93"/>
      <c r="AC174" s="93"/>
      <c r="AD174" s="93"/>
      <c r="AE174" s="93"/>
      <c r="AF174" s="93"/>
      <c r="AG174" s="93"/>
      <c r="AH174" s="93"/>
      <c r="AI174" s="93"/>
      <c r="AJ174" s="93"/>
      <c r="AK174" s="190"/>
      <c r="AL174" s="93"/>
    </row>
    <row r="175" spans="1:38" s="78" customFormat="1" ht="57.75" customHeight="1" x14ac:dyDescent="0.25">
      <c r="A175" s="180" t="s">
        <v>3245</v>
      </c>
      <c r="B175" s="91">
        <v>1002</v>
      </c>
      <c r="C175" s="84" t="s">
        <v>5258</v>
      </c>
      <c r="D175" s="85" t="str">
        <f>CONCATENATE(E175, "-", F175, "-", G175, "-", H175, "-", I175, "-", A175)</f>
        <v>10-423-4-2025-154-Sí</v>
      </c>
      <c r="E175" s="85" t="str">
        <f>MID(J175,1,2)</f>
        <v>10</v>
      </c>
      <c r="F175" s="85" t="str">
        <f>MID(J175,6,3)</f>
        <v>423</v>
      </c>
      <c r="G175" s="86" t="s">
        <v>937</v>
      </c>
      <c r="H175" s="88" t="s">
        <v>4093</v>
      </c>
      <c r="I175" s="89">
        <v>154</v>
      </c>
      <c r="J175" s="90" t="s">
        <v>4419</v>
      </c>
      <c r="K175" s="90" t="s">
        <v>1745</v>
      </c>
      <c r="L175" s="94" t="s">
        <v>3239</v>
      </c>
      <c r="M175" s="92">
        <v>1050</v>
      </c>
      <c r="N175" s="92">
        <v>1050</v>
      </c>
      <c r="O175" s="92"/>
      <c r="P175" s="92"/>
      <c r="Q175" s="92"/>
      <c r="R175" s="92"/>
      <c r="S175" s="90" t="s">
        <v>3225</v>
      </c>
      <c r="T175" s="95" t="s">
        <v>3194</v>
      </c>
      <c r="U175" s="95">
        <v>1</v>
      </c>
      <c r="V175" s="95" t="s">
        <v>5257</v>
      </c>
      <c r="W175" s="95" t="s">
        <v>5256</v>
      </c>
      <c r="X175" s="96"/>
      <c r="Y175" s="93" t="s">
        <v>5240</v>
      </c>
      <c r="Z175" s="93" t="s">
        <v>5255</v>
      </c>
      <c r="AA175" s="93" t="s">
        <v>3490</v>
      </c>
      <c r="AB175" s="93">
        <v>3</v>
      </c>
      <c r="AC175" s="93">
        <v>3</v>
      </c>
      <c r="AD175" s="93" t="s">
        <v>5254</v>
      </c>
      <c r="AE175" s="93" t="s">
        <v>3284</v>
      </c>
      <c r="AF175" s="93" t="s">
        <v>3244</v>
      </c>
      <c r="AG175" s="93" t="s">
        <v>3245</v>
      </c>
      <c r="AH175" s="93" t="s">
        <v>5253</v>
      </c>
      <c r="AI175" s="93" t="s">
        <v>3488</v>
      </c>
      <c r="AJ175" s="93">
        <v>45961</v>
      </c>
      <c r="AK175" s="190">
        <v>46001</v>
      </c>
      <c r="AL175" s="93" t="s">
        <v>5252</v>
      </c>
    </row>
    <row r="176" spans="1:38" s="78" customFormat="1" ht="57.75" customHeight="1" x14ac:dyDescent="0.25">
      <c r="A176" s="180" t="s">
        <v>3245</v>
      </c>
      <c r="B176" s="91">
        <v>1002</v>
      </c>
      <c r="C176" s="84" t="s">
        <v>5251</v>
      </c>
      <c r="D176" s="85" t="str">
        <f>CONCATENATE(E176, "-", F176, "-", G176, "-", H176, "-", I176, "-", A176)</f>
        <v>10-423-4-2025-155-Sí</v>
      </c>
      <c r="E176" s="85" t="str">
        <f>MID(J176,1,2)</f>
        <v>10</v>
      </c>
      <c r="F176" s="85" t="str">
        <f>MID(J176,6,3)</f>
        <v>423</v>
      </c>
      <c r="G176" s="86" t="s">
        <v>937</v>
      </c>
      <c r="H176" s="88" t="s">
        <v>4093</v>
      </c>
      <c r="I176" s="89">
        <v>155</v>
      </c>
      <c r="J176" s="90" t="s">
        <v>4419</v>
      </c>
      <c r="K176" s="90" t="s">
        <v>1745</v>
      </c>
      <c r="L176" s="94" t="s">
        <v>3239</v>
      </c>
      <c r="M176" s="92">
        <v>600</v>
      </c>
      <c r="N176" s="92">
        <v>600</v>
      </c>
      <c r="O176" s="92"/>
      <c r="P176" s="92"/>
      <c r="Q176" s="92"/>
      <c r="R176" s="92"/>
      <c r="S176" s="90" t="s">
        <v>3225</v>
      </c>
      <c r="T176" s="95" t="s">
        <v>3194</v>
      </c>
      <c r="U176" s="95">
        <v>1</v>
      </c>
      <c r="V176" s="95" t="s">
        <v>5250</v>
      </c>
      <c r="W176" s="95" t="s">
        <v>5249</v>
      </c>
      <c r="X176" s="96"/>
      <c r="Y176" s="93" t="s">
        <v>5240</v>
      </c>
      <c r="Z176" s="93" t="s">
        <v>5239</v>
      </c>
      <c r="AA176" s="93" t="s">
        <v>3486</v>
      </c>
      <c r="AB176" s="93">
        <v>1</v>
      </c>
      <c r="AC176" s="93">
        <v>1</v>
      </c>
      <c r="AD176" s="93">
        <v>1</v>
      </c>
      <c r="AE176" s="93" t="s">
        <v>3431</v>
      </c>
      <c r="AF176" s="93" t="s">
        <v>5238</v>
      </c>
      <c r="AG176" s="93" t="s">
        <v>3245</v>
      </c>
      <c r="AH176" s="93" t="s">
        <v>5248</v>
      </c>
      <c r="AI176" s="93" t="s">
        <v>3488</v>
      </c>
      <c r="AJ176" s="93">
        <v>45869</v>
      </c>
      <c r="AK176" s="190">
        <v>45961</v>
      </c>
      <c r="AL176" s="93" t="s">
        <v>5236</v>
      </c>
    </row>
    <row r="177" spans="1:38" s="78" customFormat="1" ht="57.75" customHeight="1" x14ac:dyDescent="0.25">
      <c r="A177" s="180" t="s">
        <v>3245</v>
      </c>
      <c r="B177" s="91">
        <v>1002</v>
      </c>
      <c r="C177" s="84" t="s">
        <v>5247</v>
      </c>
      <c r="D177" s="85" t="str">
        <f>CONCATENATE(E177, "-", F177, "-", G177, "-", H177, "-", I177, "-", A177)</f>
        <v>10-423-4-2025-156-Sí</v>
      </c>
      <c r="E177" s="85" t="str">
        <f>MID(J177,1,2)</f>
        <v>10</v>
      </c>
      <c r="F177" s="85" t="str">
        <f>MID(J177,6,3)</f>
        <v>423</v>
      </c>
      <c r="G177" s="86" t="s">
        <v>937</v>
      </c>
      <c r="H177" s="88" t="s">
        <v>4093</v>
      </c>
      <c r="I177" s="89">
        <v>156</v>
      </c>
      <c r="J177" s="90" t="s">
        <v>4419</v>
      </c>
      <c r="K177" s="90" t="s">
        <v>1745</v>
      </c>
      <c r="L177" s="94" t="s">
        <v>3239</v>
      </c>
      <c r="M177" s="92">
        <v>1000</v>
      </c>
      <c r="N177" s="92">
        <v>1000</v>
      </c>
      <c r="O177" s="92"/>
      <c r="P177" s="92"/>
      <c r="Q177" s="92"/>
      <c r="R177" s="92"/>
      <c r="S177" s="90" t="s">
        <v>3225</v>
      </c>
      <c r="T177" s="95" t="s">
        <v>3194</v>
      </c>
      <c r="U177" s="95">
        <v>1</v>
      </c>
      <c r="V177" s="95" t="s">
        <v>5246</v>
      </c>
      <c r="W177" s="95" t="s">
        <v>5245</v>
      </c>
      <c r="X177" s="96"/>
      <c r="Y177" s="93" t="s">
        <v>5240</v>
      </c>
      <c r="Z177" s="93" t="s">
        <v>5239</v>
      </c>
      <c r="AA177" s="93" t="s">
        <v>3486</v>
      </c>
      <c r="AB177" s="93">
        <v>1</v>
      </c>
      <c r="AC177" s="93">
        <v>1</v>
      </c>
      <c r="AD177" s="93">
        <v>1</v>
      </c>
      <c r="AE177" s="93" t="s">
        <v>3431</v>
      </c>
      <c r="AF177" s="93" t="s">
        <v>5238</v>
      </c>
      <c r="AG177" s="93" t="s">
        <v>3245</v>
      </c>
      <c r="AH177" s="93" t="s">
        <v>5244</v>
      </c>
      <c r="AI177" s="93" t="s">
        <v>3488</v>
      </c>
      <c r="AJ177" s="93">
        <v>45869</v>
      </c>
      <c r="AK177" s="190">
        <v>45961</v>
      </c>
      <c r="AL177" s="93" t="s">
        <v>5236</v>
      </c>
    </row>
    <row r="178" spans="1:38" s="78" customFormat="1" ht="57.75" customHeight="1" x14ac:dyDescent="0.25">
      <c r="A178" s="180" t="s">
        <v>3245</v>
      </c>
      <c r="B178" s="91">
        <v>1002</v>
      </c>
      <c r="C178" s="84" t="s">
        <v>5243</v>
      </c>
      <c r="D178" s="85" t="str">
        <f>CONCATENATE(E178, "-", F178, "-", G178, "-", H178, "-", I178, "-", A178)</f>
        <v>10-423-4-2025-157-Sí</v>
      </c>
      <c r="E178" s="85" t="str">
        <f>MID(J178,1,2)</f>
        <v>10</v>
      </c>
      <c r="F178" s="85" t="str">
        <f>MID(J178,6,3)</f>
        <v>423</v>
      </c>
      <c r="G178" s="86" t="s">
        <v>937</v>
      </c>
      <c r="H178" s="88" t="s">
        <v>4093</v>
      </c>
      <c r="I178" s="89">
        <v>157</v>
      </c>
      <c r="J178" s="90" t="s">
        <v>4419</v>
      </c>
      <c r="K178" s="90" t="s">
        <v>1745</v>
      </c>
      <c r="L178" s="94" t="s">
        <v>3239</v>
      </c>
      <c r="M178" s="92">
        <v>600</v>
      </c>
      <c r="N178" s="92">
        <v>600</v>
      </c>
      <c r="O178" s="92"/>
      <c r="P178" s="92"/>
      <c r="Q178" s="92"/>
      <c r="R178" s="92"/>
      <c r="S178" s="90" t="s">
        <v>3225</v>
      </c>
      <c r="T178" s="95" t="s">
        <v>3194</v>
      </c>
      <c r="U178" s="95">
        <v>1</v>
      </c>
      <c r="V178" s="95" t="s">
        <v>5242</v>
      </c>
      <c r="W178" s="95" t="s">
        <v>5241</v>
      </c>
      <c r="X178" s="96"/>
      <c r="Y178" s="93" t="s">
        <v>5240</v>
      </c>
      <c r="Z178" s="93" t="s">
        <v>5239</v>
      </c>
      <c r="AA178" s="93" t="s">
        <v>3486</v>
      </c>
      <c r="AB178" s="93">
        <v>1</v>
      </c>
      <c r="AC178" s="93">
        <v>1</v>
      </c>
      <c r="AD178" s="93">
        <v>1</v>
      </c>
      <c r="AE178" s="93" t="s">
        <v>3431</v>
      </c>
      <c r="AF178" s="93" t="s">
        <v>5238</v>
      </c>
      <c r="AG178" s="93" t="s">
        <v>3245</v>
      </c>
      <c r="AH178" s="93" t="s">
        <v>5237</v>
      </c>
      <c r="AI178" s="93" t="s">
        <v>3488</v>
      </c>
      <c r="AJ178" s="93">
        <v>45869</v>
      </c>
      <c r="AK178" s="190">
        <v>45961</v>
      </c>
      <c r="AL178" s="93" t="s">
        <v>5236</v>
      </c>
    </row>
    <row r="179" spans="1:38" s="78" customFormat="1" ht="57.75" customHeight="1" x14ac:dyDescent="0.25">
      <c r="A179" s="180" t="s">
        <v>3245</v>
      </c>
      <c r="B179" s="91">
        <v>1100</v>
      </c>
      <c r="C179" s="84" t="s">
        <v>5235</v>
      </c>
      <c r="D179" s="85" t="str">
        <f>CONCATENATE(E179, "-", F179, "-", G179, "-", H179, "-", I179, "-", A179)</f>
        <v>11-326-7-2025-158-Sí</v>
      </c>
      <c r="E179" s="85">
        <v>11</v>
      </c>
      <c r="F179" s="85">
        <v>326</v>
      </c>
      <c r="G179" s="86">
        <v>7</v>
      </c>
      <c r="H179" s="88">
        <v>2025</v>
      </c>
      <c r="I179" s="89">
        <v>158</v>
      </c>
      <c r="J179" s="90" t="s">
        <v>5228</v>
      </c>
      <c r="K179" s="90" t="s">
        <v>5089</v>
      </c>
      <c r="L179" s="94" t="s">
        <v>3827</v>
      </c>
      <c r="M179" s="92">
        <v>10000</v>
      </c>
      <c r="N179" s="92">
        <v>10000</v>
      </c>
      <c r="O179" s="92"/>
      <c r="P179" s="92"/>
      <c r="Q179" s="92"/>
      <c r="R179" s="92"/>
      <c r="S179" s="90" t="s">
        <v>4177</v>
      </c>
      <c r="T179" s="95" t="s">
        <v>5234</v>
      </c>
      <c r="U179" s="95">
        <v>57.2</v>
      </c>
      <c r="V179" s="95" t="s">
        <v>5233</v>
      </c>
      <c r="W179" s="95" t="s">
        <v>5232</v>
      </c>
      <c r="X179" s="96" t="s">
        <v>5085</v>
      </c>
      <c r="Y179" s="93" t="s">
        <v>5084</v>
      </c>
      <c r="Z179" s="93" t="s">
        <v>5231</v>
      </c>
      <c r="AA179" s="93" t="s">
        <v>5223</v>
      </c>
      <c r="AB179" s="93">
        <v>1</v>
      </c>
      <c r="AC179" s="93"/>
      <c r="AD179" s="93"/>
      <c r="AE179" s="93" t="s">
        <v>4983</v>
      </c>
      <c r="AF179" s="93" t="s">
        <v>4928</v>
      </c>
      <c r="AG179" s="93" t="s">
        <v>993</v>
      </c>
      <c r="AH179" s="93" t="s">
        <v>5230</v>
      </c>
      <c r="AI179" s="93">
        <v>45748</v>
      </c>
      <c r="AJ179" s="93" t="s">
        <v>3573</v>
      </c>
      <c r="AK179" s="190" t="s">
        <v>5221</v>
      </c>
      <c r="AL179" s="93" t="s">
        <v>5220</v>
      </c>
    </row>
    <row r="180" spans="1:38" s="78" customFormat="1" ht="57.75" customHeight="1" x14ac:dyDescent="0.25">
      <c r="A180" s="180" t="s">
        <v>3245</v>
      </c>
      <c r="B180" s="91">
        <v>1100</v>
      </c>
      <c r="C180" s="84" t="s">
        <v>5229</v>
      </c>
      <c r="D180" s="85" t="str">
        <f>CONCATENATE(E180, "-", F180, "-", G180, "-", H180, "-", I180, "-", A180)</f>
        <v>11-326-7-2025-159-Sí</v>
      </c>
      <c r="E180" s="85">
        <v>11</v>
      </c>
      <c r="F180" s="85">
        <v>326</v>
      </c>
      <c r="G180" s="86">
        <v>7</v>
      </c>
      <c r="H180" s="88">
        <v>2025</v>
      </c>
      <c r="I180" s="89">
        <v>159</v>
      </c>
      <c r="J180" s="90" t="s">
        <v>5228</v>
      </c>
      <c r="K180" s="90" t="s">
        <v>5089</v>
      </c>
      <c r="L180" s="94" t="s">
        <v>3827</v>
      </c>
      <c r="M180" s="92">
        <v>15720</v>
      </c>
      <c r="N180" s="92">
        <v>15720</v>
      </c>
      <c r="O180" s="92"/>
      <c r="P180" s="92"/>
      <c r="Q180" s="92"/>
      <c r="R180" s="92"/>
      <c r="S180" s="90" t="s">
        <v>3339</v>
      </c>
      <c r="T180" s="95" t="s">
        <v>5227</v>
      </c>
      <c r="U180" s="95">
        <v>0</v>
      </c>
      <c r="V180" s="95" t="s">
        <v>5226</v>
      </c>
      <c r="W180" s="95" t="s">
        <v>5225</v>
      </c>
      <c r="X180" s="96" t="s">
        <v>5085</v>
      </c>
      <c r="Y180" s="93" t="s">
        <v>5084</v>
      </c>
      <c r="Z180" s="93" t="s">
        <v>5224</v>
      </c>
      <c r="AA180" s="93" t="s">
        <v>5223</v>
      </c>
      <c r="AB180" s="93">
        <v>1</v>
      </c>
      <c r="AC180" s="93"/>
      <c r="AD180" s="93"/>
      <c r="AE180" s="93" t="s">
        <v>4983</v>
      </c>
      <c r="AF180" s="93" t="s">
        <v>4928</v>
      </c>
      <c r="AG180" s="93" t="s">
        <v>993</v>
      </c>
      <c r="AH180" s="93" t="s">
        <v>5222</v>
      </c>
      <c r="AI180" s="93">
        <v>45748</v>
      </c>
      <c r="AJ180" s="93" t="s">
        <v>3573</v>
      </c>
      <c r="AK180" s="190" t="s">
        <v>5221</v>
      </c>
      <c r="AL180" s="93" t="s">
        <v>5220</v>
      </c>
    </row>
    <row r="181" spans="1:38" s="78" customFormat="1" ht="57.75" customHeight="1" x14ac:dyDescent="0.25">
      <c r="A181" s="87" t="s">
        <v>3231</v>
      </c>
      <c r="B181" s="91" t="s">
        <v>9</v>
      </c>
      <c r="C181" s="84" t="s">
        <v>5219</v>
      </c>
      <c r="D181" s="85" t="str">
        <f>CONCATENATE(E181, "-", F181, "-", G181, "-", H181, "-", I181, "-", A181)</f>
        <v>04-541-7-2025-160-No</v>
      </c>
      <c r="E181" s="85" t="s">
        <v>807</v>
      </c>
      <c r="F181" s="85">
        <v>541</v>
      </c>
      <c r="G181" s="86">
        <v>7</v>
      </c>
      <c r="H181" s="88">
        <v>2025</v>
      </c>
      <c r="I181" s="89">
        <v>160</v>
      </c>
      <c r="J181" s="90" t="s">
        <v>5218</v>
      </c>
      <c r="K181" s="90" t="s">
        <v>5217</v>
      </c>
      <c r="L181" s="94"/>
      <c r="M181" s="92"/>
      <c r="N181" s="92"/>
      <c r="O181" s="92"/>
      <c r="P181" s="92"/>
      <c r="Q181" s="92"/>
      <c r="R181" s="92"/>
      <c r="S181" s="90"/>
      <c r="T181" s="95"/>
      <c r="U181" s="95"/>
      <c r="V181" s="95"/>
      <c r="W181" s="95"/>
      <c r="X181" s="96"/>
      <c r="Y181" s="93"/>
      <c r="Z181" s="93"/>
      <c r="AA181" s="93"/>
      <c r="AB181" s="93"/>
      <c r="AC181" s="93"/>
      <c r="AD181" s="93"/>
      <c r="AE181" s="93"/>
      <c r="AF181" s="93"/>
      <c r="AG181" s="93"/>
      <c r="AH181" s="93"/>
      <c r="AI181" s="93"/>
      <c r="AJ181" s="93"/>
      <c r="AK181" s="190"/>
      <c r="AL181" s="93"/>
    </row>
    <row r="182" spans="1:38" s="78" customFormat="1" ht="57.75" customHeight="1" x14ac:dyDescent="0.25">
      <c r="A182" s="180" t="s">
        <v>3245</v>
      </c>
      <c r="B182" s="91">
        <v>1101</v>
      </c>
      <c r="C182" s="84" t="s">
        <v>5216</v>
      </c>
      <c r="D182" s="85" t="str">
        <f>CONCATENATE(E182, "-", F182, "-", G182, "-", H182, "-", I182, "-", A182)</f>
        <v>11-131-4-2025-161-Sí</v>
      </c>
      <c r="E182" s="85">
        <v>11</v>
      </c>
      <c r="F182" s="85">
        <v>131</v>
      </c>
      <c r="G182" s="86">
        <v>4</v>
      </c>
      <c r="H182" s="88">
        <v>2025</v>
      </c>
      <c r="I182" s="89">
        <v>161</v>
      </c>
      <c r="J182" s="90" t="s">
        <v>5215</v>
      </c>
      <c r="K182" s="90" t="s">
        <v>5214</v>
      </c>
      <c r="L182" s="94" t="s">
        <v>3239</v>
      </c>
      <c r="M182" s="92">
        <v>3375</v>
      </c>
      <c r="N182" s="92">
        <v>3375</v>
      </c>
      <c r="O182" s="92"/>
      <c r="P182" s="92"/>
      <c r="Q182" s="92"/>
      <c r="R182" s="92"/>
      <c r="S182" s="90" t="s">
        <v>3339</v>
      </c>
      <c r="T182" s="95" t="s">
        <v>5213</v>
      </c>
      <c r="U182" s="95">
        <v>0</v>
      </c>
      <c r="V182" s="95" t="s">
        <v>5212</v>
      </c>
      <c r="W182" s="95" t="s">
        <v>5211</v>
      </c>
      <c r="X182" s="96" t="s">
        <v>5210</v>
      </c>
      <c r="Y182" s="93" t="s">
        <v>5209</v>
      </c>
      <c r="Z182" s="93" t="s">
        <v>5208</v>
      </c>
      <c r="AA182" s="93" t="s">
        <v>989</v>
      </c>
      <c r="AB182" s="93">
        <v>5</v>
      </c>
      <c r="AC182" s="93"/>
      <c r="AD182" s="93"/>
      <c r="AE182" s="93" t="s">
        <v>4983</v>
      </c>
      <c r="AF182" s="93" t="s">
        <v>3456</v>
      </c>
      <c r="AG182" s="93" t="s">
        <v>5207</v>
      </c>
      <c r="AH182" s="93" t="s">
        <v>5206</v>
      </c>
      <c r="AI182" s="93">
        <v>45748</v>
      </c>
      <c r="AJ182" s="93" t="s">
        <v>3573</v>
      </c>
      <c r="AK182" s="190" t="s">
        <v>5205</v>
      </c>
      <c r="AL182" s="93" t="s">
        <v>5204</v>
      </c>
    </row>
    <row r="183" spans="1:38" s="78" customFormat="1" ht="57.75" customHeight="1" x14ac:dyDescent="0.25">
      <c r="A183" s="87" t="s">
        <v>3231</v>
      </c>
      <c r="B183" s="91" t="s">
        <v>9</v>
      </c>
      <c r="C183" s="84" t="s">
        <v>5203</v>
      </c>
      <c r="D183" s="85" t="str">
        <f>CONCATENATE(E183, "-", F183, "-", G183, "-", H183, "-", I183, "-", A183)</f>
        <v>04-541-4-2025-163-No</v>
      </c>
      <c r="E183" s="85" t="s">
        <v>807</v>
      </c>
      <c r="F183" s="85">
        <v>541</v>
      </c>
      <c r="G183" s="86">
        <v>4</v>
      </c>
      <c r="H183" s="88">
        <v>2025</v>
      </c>
      <c r="I183" s="89">
        <v>163</v>
      </c>
      <c r="J183" s="90" t="s">
        <v>3934</v>
      </c>
      <c r="K183" s="90" t="s">
        <v>1175</v>
      </c>
      <c r="L183" s="94" t="s">
        <v>3239</v>
      </c>
      <c r="M183" s="92"/>
      <c r="N183" s="92">
        <v>313501.11</v>
      </c>
      <c r="O183" s="92"/>
      <c r="P183" s="92"/>
      <c r="Q183" s="92"/>
      <c r="R183" s="92"/>
      <c r="S183" s="90" t="s">
        <v>3225</v>
      </c>
      <c r="T183" s="95" t="s">
        <v>3194</v>
      </c>
      <c r="U183" s="95">
        <v>100</v>
      </c>
      <c r="V183" s="95" t="s">
        <v>3935</v>
      </c>
      <c r="W183" s="95"/>
      <c r="X183" s="96" t="s">
        <v>4919</v>
      </c>
      <c r="Y183" s="93" t="s">
        <v>5202</v>
      </c>
      <c r="Z183" s="93" t="s">
        <v>1174</v>
      </c>
      <c r="AA183" s="93" t="s">
        <v>3936</v>
      </c>
      <c r="AB183" s="93"/>
      <c r="AC183" s="93"/>
      <c r="AD183" s="93">
        <v>10</v>
      </c>
      <c r="AE183" s="93" t="s">
        <v>5201</v>
      </c>
      <c r="AF183" s="93" t="s">
        <v>3244</v>
      </c>
      <c r="AG183" s="93" t="s">
        <v>3231</v>
      </c>
      <c r="AH183" s="93" t="s">
        <v>3937</v>
      </c>
      <c r="AI183" s="93" t="s">
        <v>3938</v>
      </c>
      <c r="AJ183" s="93" t="s">
        <v>3938</v>
      </c>
      <c r="AK183" s="190" t="s">
        <v>3938</v>
      </c>
      <c r="AL183" s="93" t="s">
        <v>3880</v>
      </c>
    </row>
    <row r="184" spans="1:38" s="78" customFormat="1" ht="57.75" customHeight="1" x14ac:dyDescent="0.25">
      <c r="A184" s="87" t="s">
        <v>3231</v>
      </c>
      <c r="B184" s="91" t="s">
        <v>7</v>
      </c>
      <c r="C184" s="84" t="s">
        <v>5200</v>
      </c>
      <c r="D184" s="85" t="str">
        <f>CONCATENATE(E184, "-", F184, "-", G184, "-", H184, "-", I184, "-", A184)</f>
        <v>08-324-4-2025-162-No</v>
      </c>
      <c r="E184" s="85" t="s">
        <v>5188</v>
      </c>
      <c r="F184" s="85">
        <v>324</v>
      </c>
      <c r="G184" s="86">
        <v>4</v>
      </c>
      <c r="H184" s="88">
        <v>2025</v>
      </c>
      <c r="I184" s="89">
        <v>162</v>
      </c>
      <c r="J184" s="90" t="s">
        <v>5199</v>
      </c>
      <c r="K184" s="90" t="s">
        <v>5198</v>
      </c>
      <c r="L184" s="94" t="s">
        <v>3239</v>
      </c>
      <c r="M184" s="92"/>
      <c r="N184" s="92"/>
      <c r="O184" s="92"/>
      <c r="P184" s="92"/>
      <c r="Q184" s="92"/>
      <c r="R184" s="92"/>
      <c r="S184" s="90"/>
      <c r="T184" s="95"/>
      <c r="U184" s="95"/>
      <c r="V184" s="95"/>
      <c r="W184" s="95"/>
      <c r="X184" s="96"/>
      <c r="Y184" s="93"/>
      <c r="Z184" s="93"/>
      <c r="AA184" s="93"/>
      <c r="AB184" s="93"/>
      <c r="AC184" s="93"/>
      <c r="AD184" s="93"/>
      <c r="AE184" s="93"/>
      <c r="AF184" s="93"/>
      <c r="AG184" s="93"/>
      <c r="AH184" s="93"/>
      <c r="AI184" s="93"/>
      <c r="AJ184" s="93"/>
      <c r="AK184" s="190"/>
      <c r="AL184" s="93"/>
    </row>
    <row r="185" spans="1:38" s="78" customFormat="1" ht="57.75" customHeight="1" x14ac:dyDescent="0.25">
      <c r="A185" s="87" t="s">
        <v>3231</v>
      </c>
      <c r="B185" s="91" t="s">
        <v>13</v>
      </c>
      <c r="C185" s="84" t="s">
        <v>5197</v>
      </c>
      <c r="D185" s="85" t="str">
        <f>CONCATENATE(E185, "-", F185, "-", G185, "-", H185, "-", I185, "-", A185)</f>
        <v>05-326-4-2025-164-No</v>
      </c>
      <c r="E185" s="85" t="s">
        <v>4936</v>
      </c>
      <c r="F185" s="85">
        <v>326</v>
      </c>
      <c r="G185" s="86">
        <v>4</v>
      </c>
      <c r="H185" s="88">
        <v>2025</v>
      </c>
      <c r="I185" s="89">
        <v>164</v>
      </c>
      <c r="J185" s="90" t="s">
        <v>5196</v>
      </c>
      <c r="K185" s="90" t="s">
        <v>3377</v>
      </c>
      <c r="L185" s="94" t="s">
        <v>5195</v>
      </c>
      <c r="M185" s="92">
        <v>7500</v>
      </c>
      <c r="N185" s="92">
        <v>7500</v>
      </c>
      <c r="O185" s="92"/>
      <c r="P185" s="92"/>
      <c r="Q185" s="92"/>
      <c r="R185" s="92"/>
      <c r="S185" s="90" t="s">
        <v>3339</v>
      </c>
      <c r="T185" s="95" t="s">
        <v>5194</v>
      </c>
      <c r="U185" s="95">
        <v>0</v>
      </c>
      <c r="V185" s="95" t="s">
        <v>5193</v>
      </c>
      <c r="W185" s="95" t="s">
        <v>5192</v>
      </c>
      <c r="X185" s="96"/>
      <c r="Y185" s="93" t="s">
        <v>5191</v>
      </c>
      <c r="Z185" s="93" t="s">
        <v>3383</v>
      </c>
      <c r="AA185" s="93" t="s">
        <v>5190</v>
      </c>
      <c r="AB185" s="93">
        <v>1</v>
      </c>
      <c r="AC185" s="93"/>
      <c r="AD185" s="93"/>
      <c r="AE185" s="93"/>
      <c r="AF185" s="93"/>
      <c r="AG185" s="93"/>
      <c r="AH185" s="93"/>
      <c r="AI185" s="93"/>
      <c r="AJ185" s="93"/>
      <c r="AK185" s="190"/>
      <c r="AL185" s="93"/>
    </row>
    <row r="186" spans="1:38" s="78" customFormat="1" ht="57.75" customHeight="1" x14ac:dyDescent="0.25">
      <c r="A186" s="87" t="s">
        <v>3231</v>
      </c>
      <c r="B186" s="91" t="s">
        <v>7</v>
      </c>
      <c r="C186" s="84" t="s">
        <v>5189</v>
      </c>
      <c r="D186" s="85" t="str">
        <f>CONCATENATE(E186, "-", F186, "-", G186, "-", H186, "-", I186, "-", A186)</f>
        <v>08-324-4-2025-165-No</v>
      </c>
      <c r="E186" s="85" t="s">
        <v>5188</v>
      </c>
      <c r="F186" s="85" t="s">
        <v>5187</v>
      </c>
      <c r="G186" s="86" t="s">
        <v>937</v>
      </c>
      <c r="H186" s="88" t="s">
        <v>4093</v>
      </c>
      <c r="I186" s="89">
        <v>165</v>
      </c>
      <c r="J186" s="90" t="s">
        <v>5186</v>
      </c>
      <c r="K186" s="90" t="s">
        <v>4338</v>
      </c>
      <c r="L186" s="94" t="s">
        <v>3239</v>
      </c>
      <c r="M186" s="92">
        <v>12000</v>
      </c>
      <c r="N186" s="92">
        <v>12000</v>
      </c>
      <c r="O186" s="92"/>
      <c r="P186" s="92"/>
      <c r="Q186" s="92"/>
      <c r="R186" s="92"/>
      <c r="S186" s="90" t="s">
        <v>3339</v>
      </c>
      <c r="T186" s="95" t="s">
        <v>111</v>
      </c>
      <c r="U186" s="95">
        <v>0</v>
      </c>
      <c r="V186" s="95" t="s">
        <v>5185</v>
      </c>
      <c r="W186" s="95" t="s">
        <v>5184</v>
      </c>
      <c r="X186" s="96"/>
      <c r="Y186" s="93" t="s">
        <v>5183</v>
      </c>
      <c r="Z186" s="93" t="s">
        <v>5181</v>
      </c>
      <c r="AA186" s="93">
        <v>1</v>
      </c>
      <c r="AB186" s="93">
        <v>1</v>
      </c>
      <c r="AC186" s="93"/>
      <c r="AD186" s="93"/>
      <c r="AE186" s="93" t="s">
        <v>5107</v>
      </c>
      <c r="AF186" s="93" t="s">
        <v>3244</v>
      </c>
      <c r="AG186" s="93" t="s">
        <v>132</v>
      </c>
      <c r="AH186" s="93" t="s">
        <v>5182</v>
      </c>
      <c r="AI186" s="196">
        <v>45748</v>
      </c>
      <c r="AJ186" s="196">
        <v>45931</v>
      </c>
      <c r="AK186" s="190">
        <v>46022</v>
      </c>
      <c r="AL186" s="93" t="s">
        <v>5181</v>
      </c>
    </row>
    <row r="187" spans="1:38" s="78" customFormat="1" ht="57.75" customHeight="1" x14ac:dyDescent="0.25">
      <c r="A187" s="180" t="s">
        <v>3245</v>
      </c>
      <c r="B187" s="91" t="s">
        <v>9</v>
      </c>
      <c r="C187" s="84" t="s">
        <v>4179</v>
      </c>
      <c r="D187" s="85" t="str">
        <f>CONCATENATE(E187, "-", F187, "-", G187, "-", H187, "-", I187, "-", A187)</f>
        <v>04-541-4-2024-0010-Sí</v>
      </c>
      <c r="E187" s="85" t="str">
        <f>MID(J187,1,2)</f>
        <v>04</v>
      </c>
      <c r="F187" s="85" t="str">
        <f>MID(J187,6,3)</f>
        <v>541</v>
      </c>
      <c r="G187" s="86" t="s">
        <v>937</v>
      </c>
      <c r="H187" s="88" t="s">
        <v>4098</v>
      </c>
      <c r="I187" s="89" t="s">
        <v>4163</v>
      </c>
      <c r="J187" s="90" t="s">
        <v>5174</v>
      </c>
      <c r="K187" s="90" t="s">
        <v>5180</v>
      </c>
      <c r="L187" s="94" t="s">
        <v>3239</v>
      </c>
      <c r="M187" s="92"/>
      <c r="N187" s="92"/>
      <c r="O187" s="92"/>
      <c r="P187" s="92"/>
      <c r="Q187" s="92"/>
      <c r="R187" s="92"/>
      <c r="S187" s="90" t="s">
        <v>3565</v>
      </c>
      <c r="T187" s="95" t="s">
        <v>5179</v>
      </c>
      <c r="U187" s="95">
        <v>2.52E-2</v>
      </c>
      <c r="V187" s="95" t="s">
        <v>3905</v>
      </c>
      <c r="W187" s="95" t="s">
        <v>4180</v>
      </c>
      <c r="X187" s="96" t="s">
        <v>4919</v>
      </c>
      <c r="Y187" s="93" t="s">
        <v>3850</v>
      </c>
      <c r="Z187" s="93" t="s">
        <v>1126</v>
      </c>
      <c r="AA187" s="93" t="s">
        <v>5172</v>
      </c>
      <c r="AB187" s="93">
        <v>6</v>
      </c>
      <c r="AC187" s="93">
        <v>0</v>
      </c>
      <c r="AD187" s="93">
        <v>0</v>
      </c>
      <c r="AE187" s="93" t="s">
        <v>5171</v>
      </c>
      <c r="AF187" s="93" t="s">
        <v>3244</v>
      </c>
      <c r="AG187" s="93" t="s">
        <v>112</v>
      </c>
      <c r="AH187" s="93" t="s">
        <v>5178</v>
      </c>
      <c r="AI187" s="93" t="s">
        <v>5177</v>
      </c>
      <c r="AJ187" s="93" t="s">
        <v>3902</v>
      </c>
      <c r="AK187" s="190" t="s">
        <v>5176</v>
      </c>
      <c r="AL187" s="93" t="s">
        <v>3880</v>
      </c>
    </row>
    <row r="188" spans="1:38" s="78" customFormat="1" ht="57.75" customHeight="1" x14ac:dyDescent="0.25">
      <c r="A188" s="180" t="s">
        <v>3245</v>
      </c>
      <c r="B188" s="91" t="s">
        <v>9</v>
      </c>
      <c r="C188" s="84" t="s">
        <v>5175</v>
      </c>
      <c r="D188" s="85" t="str">
        <f>CONCATENATE(E188, "-", F188, "-", G188, "-", H188, "-", I188, "-", A188)</f>
        <v>04-541-4-2023-0168-Sí</v>
      </c>
      <c r="E188" s="85" t="str">
        <f>MID(J188,1,2)</f>
        <v>04</v>
      </c>
      <c r="F188" s="85" t="str">
        <f>MID(J188,6,3)</f>
        <v>541</v>
      </c>
      <c r="G188" s="86" t="s">
        <v>937</v>
      </c>
      <c r="H188" s="88" t="s">
        <v>4175</v>
      </c>
      <c r="I188" s="89" t="s">
        <v>4176</v>
      </c>
      <c r="J188" s="90" t="s">
        <v>5174</v>
      </c>
      <c r="K188" s="90" t="s">
        <v>3911</v>
      </c>
      <c r="L188" s="94" t="s">
        <v>3239</v>
      </c>
      <c r="M188" s="92"/>
      <c r="N188" s="92"/>
      <c r="O188" s="92"/>
      <c r="P188" s="92"/>
      <c r="Q188" s="92"/>
      <c r="R188" s="92"/>
      <c r="S188" s="90" t="s">
        <v>3565</v>
      </c>
      <c r="T188" s="95" t="s">
        <v>3872</v>
      </c>
      <c r="U188" s="95">
        <v>6.9400000000000003E-2</v>
      </c>
      <c r="V188" s="95" t="s">
        <v>3905</v>
      </c>
      <c r="W188" s="95" t="s">
        <v>3912</v>
      </c>
      <c r="X188" s="96"/>
      <c r="Y188" s="93" t="s">
        <v>5173</v>
      </c>
      <c r="Z188" s="93" t="s">
        <v>1126</v>
      </c>
      <c r="AA188" s="93" t="s">
        <v>5172</v>
      </c>
      <c r="AB188" s="93">
        <v>4</v>
      </c>
      <c r="AC188" s="93">
        <v>4</v>
      </c>
      <c r="AD188" s="93">
        <v>4</v>
      </c>
      <c r="AE188" s="93" t="s">
        <v>5171</v>
      </c>
      <c r="AF188" s="93" t="s">
        <v>3456</v>
      </c>
      <c r="AG188" s="93" t="s">
        <v>993</v>
      </c>
      <c r="AH188" s="93" t="s">
        <v>5170</v>
      </c>
      <c r="AI188" s="93">
        <v>45255</v>
      </c>
      <c r="AJ188" s="93" t="s">
        <v>3902</v>
      </c>
      <c r="AK188" s="190" t="s">
        <v>5169</v>
      </c>
      <c r="AL188" s="93" t="s">
        <v>5168</v>
      </c>
    </row>
    <row r="189" spans="1:38" s="78" customFormat="1" ht="57.75" customHeight="1" x14ac:dyDescent="0.25">
      <c r="A189" s="87" t="s">
        <v>3231</v>
      </c>
      <c r="B189" s="91" t="s">
        <v>9</v>
      </c>
      <c r="C189" s="84" t="s">
        <v>5167</v>
      </c>
      <c r="D189" s="85" t="str">
        <f>CONCATENATE(E189, "-", F189, "-", G189, "-", H189, "-", I189, "-", A189)</f>
        <v>04-541-4-2024-0030-No</v>
      </c>
      <c r="E189" s="85" t="str">
        <f>MID(J189,1,2)</f>
        <v>04</v>
      </c>
      <c r="F189" s="85" t="str">
        <f>MID(J189,6,3)</f>
        <v>541</v>
      </c>
      <c r="G189" s="86" t="s">
        <v>937</v>
      </c>
      <c r="H189" s="88" t="s">
        <v>4098</v>
      </c>
      <c r="I189" s="89" t="s">
        <v>4247</v>
      </c>
      <c r="J189" s="90" t="s">
        <v>5166</v>
      </c>
      <c r="K189" s="90" t="s">
        <v>5165</v>
      </c>
      <c r="L189" s="94" t="s">
        <v>3239</v>
      </c>
      <c r="M189" s="92">
        <v>22000</v>
      </c>
      <c r="N189" s="92">
        <v>22000</v>
      </c>
      <c r="O189" s="92"/>
      <c r="P189" s="92"/>
      <c r="Q189" s="92"/>
      <c r="R189" s="92"/>
      <c r="S189" s="90" t="s">
        <v>3339</v>
      </c>
      <c r="T189" s="95" t="s">
        <v>111</v>
      </c>
      <c r="U189" s="95">
        <v>0</v>
      </c>
      <c r="V189" s="95" t="s">
        <v>5159</v>
      </c>
      <c r="W189" s="95" t="s">
        <v>5164</v>
      </c>
      <c r="X189" s="96" t="s">
        <v>4919</v>
      </c>
      <c r="Y189" s="93" t="s">
        <v>3850</v>
      </c>
      <c r="Z189" s="93" t="s">
        <v>5157</v>
      </c>
      <c r="AA189" s="93" t="s">
        <v>5163</v>
      </c>
      <c r="AB189" s="93">
        <v>10</v>
      </c>
      <c r="AC189" s="93">
        <v>10</v>
      </c>
      <c r="AD189" s="93">
        <v>10</v>
      </c>
      <c r="AE189" s="93" t="s">
        <v>4437</v>
      </c>
      <c r="AF189" s="93" t="s">
        <v>3244</v>
      </c>
      <c r="AG189" s="93" t="s">
        <v>112</v>
      </c>
      <c r="AH189" s="93" t="s">
        <v>5146</v>
      </c>
      <c r="AI189" s="93" t="s">
        <v>5155</v>
      </c>
      <c r="AJ189" s="93" t="s">
        <v>4967</v>
      </c>
      <c r="AK189" s="190">
        <v>45688</v>
      </c>
      <c r="AL189" s="93" t="s">
        <v>5153</v>
      </c>
    </row>
    <row r="190" spans="1:38" s="78" customFormat="1" ht="57.75" customHeight="1" x14ac:dyDescent="0.25">
      <c r="A190" s="180" t="s">
        <v>3245</v>
      </c>
      <c r="B190" s="91" t="s">
        <v>9</v>
      </c>
      <c r="C190" s="84" t="s">
        <v>5162</v>
      </c>
      <c r="D190" s="85" t="str">
        <f>CONCATENATE(E190, "-", F190, "-", G190, "-", H190, "-", I190, "-", A190)</f>
        <v>04-541-4-2024-0031-Sí</v>
      </c>
      <c r="E190" s="85" t="str">
        <f>MID(J190,1,2)</f>
        <v>04</v>
      </c>
      <c r="F190" s="85" t="str">
        <f>MID(J190,6,3)</f>
        <v>541</v>
      </c>
      <c r="G190" s="86" t="s">
        <v>937</v>
      </c>
      <c r="H190" s="88" t="s">
        <v>4098</v>
      </c>
      <c r="I190" s="89" t="s">
        <v>4250</v>
      </c>
      <c r="J190" s="90" t="s">
        <v>5161</v>
      </c>
      <c r="K190" s="90" t="s">
        <v>5160</v>
      </c>
      <c r="L190" s="94" t="s">
        <v>3239</v>
      </c>
      <c r="M190" s="92">
        <v>40000</v>
      </c>
      <c r="N190" s="92">
        <v>40000</v>
      </c>
      <c r="O190" s="92"/>
      <c r="P190" s="92"/>
      <c r="Q190" s="92"/>
      <c r="R190" s="92"/>
      <c r="S190" s="90" t="s">
        <v>3339</v>
      </c>
      <c r="T190" s="95" t="s">
        <v>111</v>
      </c>
      <c r="U190" s="95">
        <v>0</v>
      </c>
      <c r="V190" s="95" t="s">
        <v>5159</v>
      </c>
      <c r="W190" s="95" t="s">
        <v>5158</v>
      </c>
      <c r="X190" s="96" t="s">
        <v>4919</v>
      </c>
      <c r="Y190" s="93" t="s">
        <v>3850</v>
      </c>
      <c r="Z190" s="93" t="s">
        <v>5157</v>
      </c>
      <c r="AA190" s="93" t="s">
        <v>5156</v>
      </c>
      <c r="AB190" s="93">
        <v>20</v>
      </c>
      <c r="AC190" s="93">
        <v>10</v>
      </c>
      <c r="AD190" s="93">
        <v>10</v>
      </c>
      <c r="AE190" s="93" t="s">
        <v>4437</v>
      </c>
      <c r="AF190" s="93" t="s">
        <v>3244</v>
      </c>
      <c r="AG190" s="93" t="s">
        <v>112</v>
      </c>
      <c r="AH190" s="93" t="s">
        <v>3780</v>
      </c>
      <c r="AI190" s="93" t="s">
        <v>5155</v>
      </c>
      <c r="AJ190" s="93" t="s">
        <v>4967</v>
      </c>
      <c r="AK190" s="190" t="s">
        <v>5154</v>
      </c>
      <c r="AL190" s="93" t="s">
        <v>5153</v>
      </c>
    </row>
    <row r="191" spans="1:38" s="78" customFormat="1" ht="57.75" customHeight="1" x14ac:dyDescent="0.25">
      <c r="A191" s="87" t="s">
        <v>3231</v>
      </c>
      <c r="B191" s="91" t="s">
        <v>9</v>
      </c>
      <c r="C191" s="84" t="s">
        <v>5152</v>
      </c>
      <c r="D191" s="85" t="str">
        <f>CONCATENATE(E191, "-", F191, "-", G191, "-", H191, "-", I191, "-", A191)</f>
        <v>04-541-4-2024-0042-No</v>
      </c>
      <c r="E191" s="85" t="str">
        <f>MID(J191,1,2)</f>
        <v>04</v>
      </c>
      <c r="F191" s="85" t="str">
        <f>MID(J191,6,3)</f>
        <v>541</v>
      </c>
      <c r="G191" s="86" t="s">
        <v>937</v>
      </c>
      <c r="H191" s="88" t="s">
        <v>4098</v>
      </c>
      <c r="I191" s="89" t="s">
        <v>4299</v>
      </c>
      <c r="J191" s="90" t="s">
        <v>5151</v>
      </c>
      <c r="K191" s="90" t="s">
        <v>5150</v>
      </c>
      <c r="L191" s="94" t="s">
        <v>3239</v>
      </c>
      <c r="M191" s="92">
        <v>30000</v>
      </c>
      <c r="N191" s="92">
        <v>30000</v>
      </c>
      <c r="O191" s="92"/>
      <c r="P191" s="92"/>
      <c r="Q191" s="92"/>
      <c r="R191" s="92"/>
      <c r="S191" s="90" t="s">
        <v>3225</v>
      </c>
      <c r="T191" s="95" t="s">
        <v>3194</v>
      </c>
      <c r="U191" s="95">
        <v>1</v>
      </c>
      <c r="V191" s="95" t="s">
        <v>5146</v>
      </c>
      <c r="W191" s="95" t="s">
        <v>5149</v>
      </c>
      <c r="X191" s="96" t="s">
        <v>4919</v>
      </c>
      <c r="Y191" s="93" t="s">
        <v>3850</v>
      </c>
      <c r="Z191" s="93" t="s">
        <v>5148</v>
      </c>
      <c r="AA191" s="93" t="s">
        <v>989</v>
      </c>
      <c r="AB191" s="93">
        <v>15</v>
      </c>
      <c r="AC191" s="93">
        <v>15</v>
      </c>
      <c r="AD191" s="93" t="s">
        <v>5147</v>
      </c>
      <c r="AE191" s="93" t="s">
        <v>4969</v>
      </c>
      <c r="AF191" s="93" t="s">
        <v>3244</v>
      </c>
      <c r="AG191" s="93" t="s">
        <v>3231</v>
      </c>
      <c r="AH191" s="93" t="s">
        <v>5146</v>
      </c>
      <c r="AI191" s="93" t="s">
        <v>4210</v>
      </c>
      <c r="AJ191" s="93" t="s">
        <v>5145</v>
      </c>
      <c r="AK191" s="190">
        <v>45657</v>
      </c>
      <c r="AL191" s="93" t="s">
        <v>5144</v>
      </c>
    </row>
    <row r="192" spans="1:38" s="78" customFormat="1" ht="57.75" customHeight="1" x14ac:dyDescent="0.25">
      <c r="A192" s="180" t="s">
        <v>3245</v>
      </c>
      <c r="B192" s="91" t="s">
        <v>9</v>
      </c>
      <c r="C192" s="84" t="s">
        <v>4965</v>
      </c>
      <c r="D192" s="85" t="str">
        <f>CONCATENATE(E192, "-", F192, "-", G192, "-", H192, "-", I192, "-", A192)</f>
        <v>04-541-4-2021-0110-Sí</v>
      </c>
      <c r="E192" s="85" t="str">
        <f>MID(J192,1,2)</f>
        <v>04</v>
      </c>
      <c r="F192" s="85" t="str">
        <f>MID(J192,6,3)</f>
        <v>541</v>
      </c>
      <c r="G192" s="86" t="s">
        <v>937</v>
      </c>
      <c r="H192" s="88" t="s">
        <v>4964</v>
      </c>
      <c r="I192" s="89" t="s">
        <v>4550</v>
      </c>
      <c r="J192" s="90" t="s">
        <v>4963</v>
      </c>
      <c r="K192" s="90" t="s">
        <v>4962</v>
      </c>
      <c r="L192" s="94" t="s">
        <v>3239</v>
      </c>
      <c r="M192" s="92">
        <v>4034799</v>
      </c>
      <c r="N192" s="92"/>
      <c r="O192" s="92"/>
      <c r="P192" s="92"/>
      <c r="Q192" s="92"/>
      <c r="R192" s="92"/>
      <c r="S192" s="90" t="s">
        <v>4961</v>
      </c>
      <c r="T192" s="95" t="s">
        <v>4960</v>
      </c>
      <c r="U192" s="95">
        <v>0</v>
      </c>
      <c r="V192" s="95" t="s">
        <v>4959</v>
      </c>
      <c r="W192" s="95" t="s">
        <v>4958</v>
      </c>
      <c r="X192" s="96"/>
      <c r="Y192" s="93" t="s">
        <v>4957</v>
      </c>
      <c r="Z192" s="93" t="s">
        <v>4956</v>
      </c>
      <c r="AA192" s="93" t="s">
        <v>4955</v>
      </c>
      <c r="AB192" s="93"/>
      <c r="AC192" s="93">
        <v>28</v>
      </c>
      <c r="AD192" s="93"/>
      <c r="AE192" s="93" t="s">
        <v>4954</v>
      </c>
      <c r="AF192" s="93" t="s">
        <v>3456</v>
      </c>
      <c r="AG192" s="93" t="s">
        <v>3245</v>
      </c>
      <c r="AH192" s="93" t="s">
        <v>4953</v>
      </c>
      <c r="AI192" s="93" t="s">
        <v>4952</v>
      </c>
      <c r="AJ192" s="93" t="s">
        <v>3878</v>
      </c>
      <c r="AK192" s="190" t="s">
        <v>4951</v>
      </c>
      <c r="AL192" s="93" t="s">
        <v>4950</v>
      </c>
    </row>
    <row r="193" spans="1:38" s="78" customFormat="1" ht="57.75" customHeight="1" x14ac:dyDescent="0.25">
      <c r="A193" s="87" t="s">
        <v>3231</v>
      </c>
      <c r="B193" s="91" t="s">
        <v>13</v>
      </c>
      <c r="C193" s="84" t="s">
        <v>5143</v>
      </c>
      <c r="D193" s="85" t="str">
        <f>CONCATENATE(E193, "-", F193, "-", G193, "-", H193, "-", I193, "-", A193)</f>
        <v>05-122-4-2024-0134-No</v>
      </c>
      <c r="E193" s="85" t="str">
        <f>MID(J193,1,2)</f>
        <v>05</v>
      </c>
      <c r="F193" s="85" t="str">
        <f>MID(J193,6,3)</f>
        <v>122</v>
      </c>
      <c r="G193" s="86" t="s">
        <v>937</v>
      </c>
      <c r="H193" s="88" t="s">
        <v>4098</v>
      </c>
      <c r="I193" s="89" t="s">
        <v>4626</v>
      </c>
      <c r="J193" s="90" t="s">
        <v>5142</v>
      </c>
      <c r="K193" s="90" t="s">
        <v>3089</v>
      </c>
      <c r="L193" s="94" t="s">
        <v>3239</v>
      </c>
      <c r="M193" s="92">
        <v>50000</v>
      </c>
      <c r="N193" s="92">
        <v>50000</v>
      </c>
      <c r="O193" s="92"/>
      <c r="P193" s="92"/>
      <c r="Q193" s="92"/>
      <c r="R193" s="92"/>
      <c r="S193" s="90" t="s">
        <v>3225</v>
      </c>
      <c r="T193" s="95" t="s">
        <v>3194</v>
      </c>
      <c r="U193" s="95">
        <v>1</v>
      </c>
      <c r="V193" s="95" t="s">
        <v>3090</v>
      </c>
      <c r="W193" s="95" t="s">
        <v>3356</v>
      </c>
      <c r="X193" s="96" t="s">
        <v>3381</v>
      </c>
      <c r="Y193" s="93" t="s">
        <v>5141</v>
      </c>
      <c r="Z193" s="93" t="s">
        <v>3092</v>
      </c>
      <c r="AA193" s="93" t="s">
        <v>3359</v>
      </c>
      <c r="AB193" s="93">
        <v>10</v>
      </c>
      <c r="AC193" s="93"/>
      <c r="AD193" s="93"/>
      <c r="AE193" s="93" t="s">
        <v>4983</v>
      </c>
      <c r="AF193" s="93" t="s">
        <v>4611</v>
      </c>
      <c r="AG193" s="93" t="s">
        <v>3231</v>
      </c>
      <c r="AH193" s="93" t="s">
        <v>3360</v>
      </c>
      <c r="AI193" s="93" t="s">
        <v>5140</v>
      </c>
      <c r="AJ193" s="93" t="s">
        <v>3362</v>
      </c>
      <c r="AK193" s="190"/>
      <c r="AL193" s="93" t="s">
        <v>5132</v>
      </c>
    </row>
    <row r="194" spans="1:38" s="78" customFormat="1" ht="57.75" customHeight="1" x14ac:dyDescent="0.25">
      <c r="A194" s="87" t="s">
        <v>3231</v>
      </c>
      <c r="B194" s="91" t="s">
        <v>3982</v>
      </c>
      <c r="C194" s="84" t="s">
        <v>5139</v>
      </c>
      <c r="D194" s="85" t="s">
        <v>5138</v>
      </c>
      <c r="E194" s="85" t="s">
        <v>5137</v>
      </c>
      <c r="F194" s="85" t="s">
        <v>5136</v>
      </c>
      <c r="G194" s="86" t="s">
        <v>937</v>
      </c>
      <c r="H194" s="88" t="s">
        <v>4175</v>
      </c>
      <c r="I194" s="89" t="s">
        <v>5135</v>
      </c>
      <c r="J194" s="90" t="s">
        <v>5134</v>
      </c>
      <c r="K194" s="90" t="s">
        <v>3089</v>
      </c>
      <c r="L194" s="94" t="s">
        <v>3239</v>
      </c>
      <c r="M194" s="92"/>
      <c r="N194" s="92"/>
      <c r="O194" s="92"/>
      <c r="P194" s="92"/>
      <c r="Q194" s="92"/>
      <c r="R194" s="92"/>
      <c r="S194" s="90" t="s">
        <v>3225</v>
      </c>
      <c r="T194" s="95" t="s">
        <v>3194</v>
      </c>
      <c r="U194" s="95">
        <v>1</v>
      </c>
      <c r="V194" s="95" t="s">
        <v>3090</v>
      </c>
      <c r="W194" s="95" t="s">
        <v>3356</v>
      </c>
      <c r="X194" s="96"/>
      <c r="Y194" s="93" t="s">
        <v>5133</v>
      </c>
      <c r="Z194" s="93" t="s">
        <v>3092</v>
      </c>
      <c r="AA194" s="93" t="s">
        <v>3359</v>
      </c>
      <c r="AB194" s="93"/>
      <c r="AC194" s="93">
        <v>10</v>
      </c>
      <c r="AD194" s="93"/>
      <c r="AE194" s="93" t="s">
        <v>4983</v>
      </c>
      <c r="AF194" s="93" t="s">
        <v>4611</v>
      </c>
      <c r="AG194" s="93" t="s">
        <v>3231</v>
      </c>
      <c r="AH194" s="93" t="s">
        <v>3360</v>
      </c>
      <c r="AI194" s="93">
        <v>36923</v>
      </c>
      <c r="AJ194" s="93">
        <v>2022</v>
      </c>
      <c r="AK194" s="190">
        <v>37226</v>
      </c>
      <c r="AL194" s="93" t="s">
        <v>5132</v>
      </c>
    </row>
    <row r="195" spans="1:38" s="78" customFormat="1" ht="57.75" customHeight="1" x14ac:dyDescent="0.25">
      <c r="A195" s="87" t="s">
        <v>3231</v>
      </c>
      <c r="B195" s="91" t="s">
        <v>13</v>
      </c>
      <c r="C195" s="84" t="s">
        <v>5131</v>
      </c>
      <c r="D195" s="85" t="str">
        <f>CONCATENATE(E195, "-", F195, "-", G195, "-", H195, "-", I195, "-", A195)</f>
        <v>05-322-4-2024-0167-No</v>
      </c>
      <c r="E195" s="85" t="s">
        <v>4936</v>
      </c>
      <c r="F195" s="85">
        <v>322</v>
      </c>
      <c r="G195" s="86" t="s">
        <v>937</v>
      </c>
      <c r="H195" s="88" t="s">
        <v>4098</v>
      </c>
      <c r="I195" s="89" t="s">
        <v>5130</v>
      </c>
      <c r="J195" s="90" t="s">
        <v>5129</v>
      </c>
      <c r="K195" s="90" t="s">
        <v>5128</v>
      </c>
      <c r="L195" s="94" t="s">
        <v>3239</v>
      </c>
      <c r="M195" s="92">
        <v>3000</v>
      </c>
      <c r="N195" s="92">
        <v>3000</v>
      </c>
      <c r="O195" s="92"/>
      <c r="P195" s="92"/>
      <c r="Q195" s="92"/>
      <c r="R195" s="92"/>
      <c r="S195" s="90" t="s">
        <v>4126</v>
      </c>
      <c r="T195" s="95" t="s">
        <v>5127</v>
      </c>
      <c r="U195" s="95">
        <v>1</v>
      </c>
      <c r="V195" s="95" t="s">
        <v>4934</v>
      </c>
      <c r="W195" s="95" t="s">
        <v>4932</v>
      </c>
      <c r="X195" s="96"/>
      <c r="Y195" s="93" t="s">
        <v>5126</v>
      </c>
      <c r="Z195" s="93" t="s">
        <v>5125</v>
      </c>
      <c r="AA195" s="93" t="s">
        <v>4931</v>
      </c>
      <c r="AB195" s="93" t="s">
        <v>4930</v>
      </c>
      <c r="AC195" s="93" t="s">
        <v>4930</v>
      </c>
      <c r="AD195" s="93" t="s">
        <v>4930</v>
      </c>
      <c r="AE195" s="93" t="s">
        <v>4940</v>
      </c>
      <c r="AF195" s="93" t="s">
        <v>4928</v>
      </c>
      <c r="AG195" s="93" t="s">
        <v>132</v>
      </c>
      <c r="AH195" s="93" t="s">
        <v>5124</v>
      </c>
      <c r="AI195" s="93">
        <v>2024</v>
      </c>
      <c r="AJ195" s="93" t="s">
        <v>185</v>
      </c>
      <c r="AK195" s="190">
        <v>45657</v>
      </c>
      <c r="AL195" s="93" t="s">
        <v>5123</v>
      </c>
    </row>
    <row r="196" spans="1:38" s="78" customFormat="1" ht="57.75" customHeight="1" x14ac:dyDescent="0.25">
      <c r="A196" s="87" t="s">
        <v>3231</v>
      </c>
      <c r="B196" s="91" t="s">
        <v>13</v>
      </c>
      <c r="C196" s="84" t="s">
        <v>5122</v>
      </c>
      <c r="D196" s="85" t="str">
        <f>CONCATENATE(E196, "-", F196, "-", G196, "-", H196, "-", I196, "-", A196)</f>
        <v>05-323-4-2024-0169-No</v>
      </c>
      <c r="E196" s="85" t="s">
        <v>4936</v>
      </c>
      <c r="F196" s="85">
        <v>323</v>
      </c>
      <c r="G196" s="86" t="s">
        <v>937</v>
      </c>
      <c r="H196" s="88" t="s">
        <v>4098</v>
      </c>
      <c r="I196" s="89" t="s">
        <v>5121</v>
      </c>
      <c r="J196" s="90" t="s">
        <v>5120</v>
      </c>
      <c r="K196" s="90" t="s">
        <v>5119</v>
      </c>
      <c r="L196" s="94" t="s">
        <v>3239</v>
      </c>
      <c r="M196" s="92">
        <v>3000</v>
      </c>
      <c r="N196" s="92">
        <v>3000</v>
      </c>
      <c r="O196" s="92"/>
      <c r="P196" s="92"/>
      <c r="Q196" s="92"/>
      <c r="R196" s="92"/>
      <c r="S196" s="90" t="s">
        <v>3225</v>
      </c>
      <c r="T196" s="95" t="s">
        <v>5118</v>
      </c>
      <c r="U196" s="95">
        <v>1</v>
      </c>
      <c r="V196" s="95" t="s">
        <v>5117</v>
      </c>
      <c r="W196" s="95" t="s">
        <v>5116</v>
      </c>
      <c r="X196" s="96"/>
      <c r="Y196" s="93"/>
      <c r="Z196" s="93" t="s">
        <v>5115</v>
      </c>
      <c r="AA196" s="93" t="s">
        <v>5114</v>
      </c>
      <c r="AB196" s="93" t="s">
        <v>4930</v>
      </c>
      <c r="AC196" s="93" t="s">
        <v>4930</v>
      </c>
      <c r="AD196" s="93"/>
      <c r="AE196" s="93" t="s">
        <v>5082</v>
      </c>
      <c r="AF196" s="93" t="s">
        <v>4928</v>
      </c>
      <c r="AG196" s="93" t="s">
        <v>132</v>
      </c>
      <c r="AH196" s="93" t="s">
        <v>5113</v>
      </c>
      <c r="AI196" s="93">
        <v>2024</v>
      </c>
      <c r="AJ196" s="93" t="s">
        <v>4967</v>
      </c>
      <c r="AK196" s="190">
        <v>45657</v>
      </c>
      <c r="AL196" s="93" t="s">
        <v>5112</v>
      </c>
    </row>
    <row r="197" spans="1:38" s="78" customFormat="1" ht="57.75" customHeight="1" x14ac:dyDescent="0.25">
      <c r="A197" s="87" t="s">
        <v>3231</v>
      </c>
      <c r="B197" s="91" t="s">
        <v>13</v>
      </c>
      <c r="C197" s="84" t="s">
        <v>5111</v>
      </c>
      <c r="D197" s="85" t="str">
        <f>CONCATENATE(E197, "-", F197, "-", G197, "-", H197, "-", I197, "-", A197)</f>
        <v>05-326-4-2024-0049-No</v>
      </c>
      <c r="E197" s="85" t="str">
        <f>MID(J197,1,2)</f>
        <v>05</v>
      </c>
      <c r="F197" s="85" t="str">
        <f>MID(J197,6,3)</f>
        <v>326</v>
      </c>
      <c r="G197" s="86" t="s">
        <v>937</v>
      </c>
      <c r="H197" s="88" t="s">
        <v>4098</v>
      </c>
      <c r="I197" s="89" t="s">
        <v>4331</v>
      </c>
      <c r="J197" s="90" t="s">
        <v>4309</v>
      </c>
      <c r="K197" s="90" t="s">
        <v>5110</v>
      </c>
      <c r="L197" s="94" t="s">
        <v>3239</v>
      </c>
      <c r="M197" s="92">
        <v>3000</v>
      </c>
      <c r="N197" s="92">
        <v>3000</v>
      </c>
      <c r="O197" s="92"/>
      <c r="P197" s="92"/>
      <c r="Q197" s="92"/>
      <c r="R197" s="92"/>
      <c r="S197" s="90" t="s">
        <v>3339</v>
      </c>
      <c r="T197" s="95" t="s">
        <v>5109</v>
      </c>
      <c r="U197" s="95">
        <v>0</v>
      </c>
      <c r="V197" s="95" t="s">
        <v>3379</v>
      </c>
      <c r="W197" s="95" t="s">
        <v>3380</v>
      </c>
      <c r="X197" s="96" t="s">
        <v>4919</v>
      </c>
      <c r="Y197" s="93" t="s">
        <v>3850</v>
      </c>
      <c r="Z197" s="93" t="s">
        <v>3383</v>
      </c>
      <c r="AA197" s="93" t="s">
        <v>5108</v>
      </c>
      <c r="AB197" s="93">
        <v>1</v>
      </c>
      <c r="AC197" s="93">
        <v>1</v>
      </c>
      <c r="AD197" s="93" t="s">
        <v>1339</v>
      </c>
      <c r="AE197" s="93" t="s">
        <v>5107</v>
      </c>
      <c r="AF197" s="93" t="s">
        <v>3244</v>
      </c>
      <c r="AG197" s="93" t="s">
        <v>3231</v>
      </c>
      <c r="AH197" s="93" t="s">
        <v>3385</v>
      </c>
      <c r="AI197" s="93">
        <v>45444</v>
      </c>
      <c r="AJ197" s="93" t="s">
        <v>5106</v>
      </c>
      <c r="AK197" s="190">
        <v>45809</v>
      </c>
      <c r="AL197" s="93" t="s">
        <v>3386</v>
      </c>
    </row>
    <row r="198" spans="1:38" s="78" customFormat="1" ht="57.75" customHeight="1" x14ac:dyDescent="0.25">
      <c r="A198" s="180" t="s">
        <v>3245</v>
      </c>
      <c r="B198" s="91" t="s">
        <v>7</v>
      </c>
      <c r="C198" s="84" t="s">
        <v>5105</v>
      </c>
      <c r="D198" s="85" t="str">
        <f>CONCATENATE(E198, "-", F198, "-", G198, "-", H198, "-", I198, "-", A198)</f>
        <v>08-324-4-2024-0065-Sí</v>
      </c>
      <c r="E198" s="85" t="str">
        <f>MID(J198,1,2)</f>
        <v>08</v>
      </c>
      <c r="F198" s="85" t="str">
        <f>MID(J198,6,3)</f>
        <v>324</v>
      </c>
      <c r="G198" s="86" t="s">
        <v>937</v>
      </c>
      <c r="H198" s="88" t="s">
        <v>4098</v>
      </c>
      <c r="I198" s="89" t="s">
        <v>4381</v>
      </c>
      <c r="J198" s="90" t="s">
        <v>5104</v>
      </c>
      <c r="K198" s="90" t="s">
        <v>1440</v>
      </c>
      <c r="L198" s="94" t="s">
        <v>3239</v>
      </c>
      <c r="M198" s="92">
        <v>42000</v>
      </c>
      <c r="N198" s="92">
        <v>42000</v>
      </c>
      <c r="O198" s="92"/>
      <c r="P198" s="92"/>
      <c r="Q198" s="92"/>
      <c r="R198" s="92"/>
      <c r="S198" s="90" t="s">
        <v>3339</v>
      </c>
      <c r="T198" s="95" t="s">
        <v>3404</v>
      </c>
      <c r="U198" s="95">
        <v>0</v>
      </c>
      <c r="V198" s="95" t="s">
        <v>3469</v>
      </c>
      <c r="W198" s="95" t="s">
        <v>3470</v>
      </c>
      <c r="X198" s="96" t="s">
        <v>3381</v>
      </c>
      <c r="Y198" s="93" t="s">
        <v>5103</v>
      </c>
      <c r="Z198" s="93" t="s">
        <v>3471</v>
      </c>
      <c r="AA198" s="93" t="s">
        <v>5102</v>
      </c>
      <c r="AB198" s="93">
        <v>10</v>
      </c>
      <c r="AC198" s="93">
        <v>10</v>
      </c>
      <c r="AD198" s="93">
        <v>10</v>
      </c>
      <c r="AE198" s="93" t="s">
        <v>5101</v>
      </c>
      <c r="AF198" s="93" t="s">
        <v>3244</v>
      </c>
      <c r="AG198" s="93" t="s">
        <v>112</v>
      </c>
      <c r="AH198" s="93" t="s">
        <v>3411</v>
      </c>
      <c r="AI198" s="93">
        <v>45292</v>
      </c>
      <c r="AJ198" s="93" t="s">
        <v>5100</v>
      </c>
      <c r="AK198" s="190">
        <v>45626</v>
      </c>
      <c r="AL198" s="93" t="s">
        <v>1479</v>
      </c>
    </row>
    <row r="199" spans="1:38" s="78" customFormat="1" ht="57.75" customHeight="1" x14ac:dyDescent="0.25">
      <c r="A199" s="180" t="s">
        <v>3245</v>
      </c>
      <c r="B199" s="91" t="s">
        <v>7</v>
      </c>
      <c r="C199" s="84" t="s">
        <v>5099</v>
      </c>
      <c r="D199" s="85" t="str">
        <f>CONCATENATE(E199, "-", F199, "-", G199, "-", H199, "-", I199, "-", A199)</f>
        <v>08-324-4-2024-0058-Sí</v>
      </c>
      <c r="E199" s="85" t="str">
        <f>MID(J199,1,2)</f>
        <v>08</v>
      </c>
      <c r="F199" s="85" t="str">
        <f>MID(J199,6,3)</f>
        <v>324</v>
      </c>
      <c r="G199" s="86" t="s">
        <v>937</v>
      </c>
      <c r="H199" s="88" t="s">
        <v>4098</v>
      </c>
      <c r="I199" s="89" t="s">
        <v>4362</v>
      </c>
      <c r="J199" s="90" t="s">
        <v>5098</v>
      </c>
      <c r="K199" s="90" t="s">
        <v>3418</v>
      </c>
      <c r="L199" s="94" t="s">
        <v>3239</v>
      </c>
      <c r="M199" s="92">
        <v>9000</v>
      </c>
      <c r="N199" s="92">
        <v>9000</v>
      </c>
      <c r="O199" s="92"/>
      <c r="P199" s="92"/>
      <c r="Q199" s="92"/>
      <c r="R199" s="92"/>
      <c r="S199" s="90" t="s">
        <v>3225</v>
      </c>
      <c r="T199" s="95" t="s">
        <v>3419</v>
      </c>
      <c r="U199" s="95">
        <v>0</v>
      </c>
      <c r="V199" s="95" t="s">
        <v>3420</v>
      </c>
      <c r="W199" s="95" t="s">
        <v>3421</v>
      </c>
      <c r="X199" s="96" t="s">
        <v>3381</v>
      </c>
      <c r="Y199" s="93" t="s">
        <v>5092</v>
      </c>
      <c r="Z199" s="93" t="s">
        <v>3422</v>
      </c>
      <c r="AA199" s="93" t="s">
        <v>3423</v>
      </c>
      <c r="AB199" s="93">
        <v>4</v>
      </c>
      <c r="AC199" s="93">
        <v>4</v>
      </c>
      <c r="AD199" s="93"/>
      <c r="AE199" s="93" t="s">
        <v>3251</v>
      </c>
      <c r="AF199" s="93" t="s">
        <v>3244</v>
      </c>
      <c r="AG199" s="93" t="s">
        <v>112</v>
      </c>
      <c r="AH199" s="93" t="s">
        <v>3424</v>
      </c>
      <c r="AI199" s="93" t="s">
        <v>3425</v>
      </c>
      <c r="AJ199" s="93" t="s">
        <v>3355</v>
      </c>
      <c r="AK199" s="190" t="s">
        <v>3426</v>
      </c>
      <c r="AL199" s="93" t="s">
        <v>3427</v>
      </c>
    </row>
    <row r="200" spans="1:38" s="78" customFormat="1" ht="57.75" customHeight="1" x14ac:dyDescent="0.25">
      <c r="A200" s="180" t="s">
        <v>3245</v>
      </c>
      <c r="B200" s="91" t="s">
        <v>7</v>
      </c>
      <c r="C200" s="84" t="s">
        <v>5097</v>
      </c>
      <c r="D200" s="85" t="str">
        <f>CONCATENATE(E200, "-", F200, "-", G200, "-", H200, "-", I200, "-", A200)</f>
        <v>08-424-4-2024-0063-Sí</v>
      </c>
      <c r="E200" s="85" t="str">
        <f>MID(J200,1,2)</f>
        <v>08</v>
      </c>
      <c r="F200" s="85" t="str">
        <f>MID(J200,6,3)</f>
        <v>424</v>
      </c>
      <c r="G200" s="86" t="s">
        <v>937</v>
      </c>
      <c r="H200" s="88" t="s">
        <v>4098</v>
      </c>
      <c r="I200" s="89" t="s">
        <v>4641</v>
      </c>
      <c r="J200" s="90" t="s">
        <v>5096</v>
      </c>
      <c r="K200" s="90" t="s">
        <v>1670</v>
      </c>
      <c r="L200" s="94" t="s">
        <v>3239</v>
      </c>
      <c r="M200" s="92">
        <v>15000</v>
      </c>
      <c r="N200" s="92">
        <v>15000</v>
      </c>
      <c r="O200" s="92"/>
      <c r="P200" s="92"/>
      <c r="Q200" s="92"/>
      <c r="R200" s="92"/>
      <c r="S200" s="90" t="s">
        <v>3225</v>
      </c>
      <c r="T200" s="95" t="s">
        <v>5095</v>
      </c>
      <c r="U200" s="95">
        <v>1</v>
      </c>
      <c r="V200" s="95" t="s">
        <v>3440</v>
      </c>
      <c r="W200" s="95" t="s">
        <v>3441</v>
      </c>
      <c r="X200" s="96" t="s">
        <v>3381</v>
      </c>
      <c r="Y200" s="93" t="s">
        <v>5092</v>
      </c>
      <c r="Z200" s="93" t="s">
        <v>3441</v>
      </c>
      <c r="AA200" s="93" t="s">
        <v>1601</v>
      </c>
      <c r="AB200" s="93" t="s">
        <v>1668</v>
      </c>
      <c r="AC200" s="93" t="s">
        <v>1668</v>
      </c>
      <c r="AD200" s="93" t="s">
        <v>1668</v>
      </c>
      <c r="AE200" s="93" t="s">
        <v>3431</v>
      </c>
      <c r="AF200" s="93" t="s">
        <v>3244</v>
      </c>
      <c r="AG200" s="93" t="s">
        <v>112</v>
      </c>
      <c r="AH200" s="93" t="s">
        <v>3442</v>
      </c>
      <c r="AI200" s="93">
        <v>45078</v>
      </c>
      <c r="AJ200" s="93"/>
      <c r="AK200" s="190" t="s">
        <v>3443</v>
      </c>
      <c r="AL200" s="93" t="s">
        <v>3444</v>
      </c>
    </row>
    <row r="201" spans="1:38" s="78" customFormat="1" ht="57.75" customHeight="1" x14ac:dyDescent="0.25">
      <c r="A201" s="180" t="s">
        <v>3245</v>
      </c>
      <c r="B201" s="91" t="s">
        <v>7</v>
      </c>
      <c r="C201" s="84" t="s">
        <v>5094</v>
      </c>
      <c r="D201" s="85" t="str">
        <f>CONCATENATE(E201, "-", F201, "-", G201, "-", H201, "-", I201, "-", A201)</f>
        <v>08-424-4-2024-0064-Sí</v>
      </c>
      <c r="E201" s="85" t="str">
        <f>MID(J201,1,2)</f>
        <v>08</v>
      </c>
      <c r="F201" s="85" t="str">
        <f>MID(J201,6,3)</f>
        <v>424</v>
      </c>
      <c r="G201" s="86" t="s">
        <v>937</v>
      </c>
      <c r="H201" s="88" t="s">
        <v>4098</v>
      </c>
      <c r="I201" s="89" t="s">
        <v>4377</v>
      </c>
      <c r="J201" s="90" t="s">
        <v>5093</v>
      </c>
      <c r="K201" s="90" t="s">
        <v>1675</v>
      </c>
      <c r="L201" s="94" t="s">
        <v>3239</v>
      </c>
      <c r="M201" s="92">
        <v>2000</v>
      </c>
      <c r="N201" s="92">
        <v>2000</v>
      </c>
      <c r="O201" s="92"/>
      <c r="P201" s="92"/>
      <c r="Q201" s="92"/>
      <c r="R201" s="92"/>
      <c r="S201" s="90" t="s">
        <v>3339</v>
      </c>
      <c r="T201" s="95" t="s">
        <v>3446</v>
      </c>
      <c r="U201" s="95">
        <v>0</v>
      </c>
      <c r="V201" s="95" t="s">
        <v>3440</v>
      </c>
      <c r="W201" s="95" t="s">
        <v>1671</v>
      </c>
      <c r="X201" s="96" t="s">
        <v>3381</v>
      </c>
      <c r="Y201" s="93" t="s">
        <v>5092</v>
      </c>
      <c r="Z201" s="93" t="s">
        <v>3447</v>
      </c>
      <c r="AA201" s="93" t="s">
        <v>3448</v>
      </c>
      <c r="AB201" s="93">
        <v>2</v>
      </c>
      <c r="AC201" s="93">
        <v>2</v>
      </c>
      <c r="AD201" s="93">
        <v>2</v>
      </c>
      <c r="AE201" s="93" t="s">
        <v>3284</v>
      </c>
      <c r="AF201" s="93" t="s">
        <v>3244</v>
      </c>
      <c r="AG201" s="93" t="s">
        <v>112</v>
      </c>
      <c r="AH201" s="93" t="s">
        <v>3442</v>
      </c>
      <c r="AI201" s="93">
        <v>45078</v>
      </c>
      <c r="AJ201" s="93"/>
      <c r="AK201" s="190" t="s">
        <v>3443</v>
      </c>
      <c r="AL201" s="93" t="s">
        <v>3444</v>
      </c>
    </row>
    <row r="202" spans="1:38" s="78" customFormat="1" ht="57.75" customHeight="1" x14ac:dyDescent="0.25">
      <c r="A202" s="180" t="s">
        <v>3245</v>
      </c>
      <c r="B202" s="91" t="s">
        <v>576</v>
      </c>
      <c r="C202" s="84" t="s">
        <v>5091</v>
      </c>
      <c r="D202" s="85" t="str">
        <f>CONCATENATE(E202, "-", F202, "-", G202, "-", H202, "-", I202, "-", A202)</f>
        <v>11-326-4-2024-0168-Sí</v>
      </c>
      <c r="E202" s="85" t="s">
        <v>4997</v>
      </c>
      <c r="F202" s="85">
        <v>326</v>
      </c>
      <c r="G202" s="86" t="s">
        <v>937</v>
      </c>
      <c r="H202" s="88" t="s">
        <v>4098</v>
      </c>
      <c r="I202" s="89" t="s">
        <v>4176</v>
      </c>
      <c r="J202" s="90" t="s">
        <v>5090</v>
      </c>
      <c r="K202" s="90" t="s">
        <v>5089</v>
      </c>
      <c r="L202" s="94" t="s">
        <v>3239</v>
      </c>
      <c r="M202" s="92">
        <v>65100</v>
      </c>
      <c r="N202" s="92">
        <v>65100</v>
      </c>
      <c r="O202" s="92"/>
      <c r="P202" s="92"/>
      <c r="Q202" s="92"/>
      <c r="R202" s="92"/>
      <c r="S202" s="90" t="s">
        <v>4177</v>
      </c>
      <c r="T202" s="95" t="s">
        <v>5088</v>
      </c>
      <c r="U202" s="95">
        <v>0.47099999999999997</v>
      </c>
      <c r="V202" s="95" t="s">
        <v>5087</v>
      </c>
      <c r="W202" s="95" t="s">
        <v>5086</v>
      </c>
      <c r="X202" s="96"/>
      <c r="Y202" s="93" t="s">
        <v>5085</v>
      </c>
      <c r="Z202" s="93" t="s">
        <v>5084</v>
      </c>
      <c r="AA202" s="93" t="s">
        <v>5083</v>
      </c>
      <c r="AB202" s="93">
        <v>1</v>
      </c>
      <c r="AC202" s="93"/>
      <c r="AD202" s="93"/>
      <c r="AE202" s="93" t="s">
        <v>5082</v>
      </c>
      <c r="AF202" s="93" t="s">
        <v>4928</v>
      </c>
      <c r="AG202" s="93" t="s">
        <v>112</v>
      </c>
      <c r="AH202" s="93" t="s">
        <v>5081</v>
      </c>
      <c r="AI202" s="93" t="s">
        <v>5080</v>
      </c>
      <c r="AJ202" s="93" t="s">
        <v>5079</v>
      </c>
      <c r="AK202" s="190" t="s">
        <v>5078</v>
      </c>
      <c r="AL202" s="93" t="s">
        <v>5077</v>
      </c>
    </row>
    <row r="203" spans="1:38" s="78" customFormat="1" ht="57.75" customHeight="1" x14ac:dyDescent="0.25">
      <c r="A203" s="180" t="s">
        <v>3245</v>
      </c>
      <c r="B203" s="91" t="s">
        <v>1997</v>
      </c>
      <c r="C203" s="84" t="s">
        <v>5063</v>
      </c>
      <c r="D203" s="85" t="s">
        <v>5063</v>
      </c>
      <c r="E203" s="85" t="s">
        <v>4997</v>
      </c>
      <c r="F203" s="85" t="s">
        <v>2448</v>
      </c>
      <c r="G203" s="86" t="s">
        <v>937</v>
      </c>
      <c r="H203" s="88" t="s">
        <v>4175</v>
      </c>
      <c r="I203" s="89" t="s">
        <v>67</v>
      </c>
      <c r="J203" s="90" t="s">
        <v>5068</v>
      </c>
      <c r="K203" s="90" t="s">
        <v>5076</v>
      </c>
      <c r="L203" s="94" t="s">
        <v>3239</v>
      </c>
      <c r="M203" s="92">
        <v>9570</v>
      </c>
      <c r="N203" s="92">
        <v>9570</v>
      </c>
      <c r="O203" s="92"/>
      <c r="P203" s="92"/>
      <c r="Q203" s="92"/>
      <c r="R203" s="92"/>
      <c r="S203" s="90" t="s">
        <v>3339</v>
      </c>
      <c r="T203" s="95" t="s">
        <v>3202</v>
      </c>
      <c r="U203" s="95">
        <v>0</v>
      </c>
      <c r="V203" s="95" t="s">
        <v>3722</v>
      </c>
      <c r="W203" s="95" t="s">
        <v>5075</v>
      </c>
      <c r="X203" s="96" t="s">
        <v>5009</v>
      </c>
      <c r="Y203" s="93" t="s">
        <v>5033</v>
      </c>
      <c r="Z203" s="93" t="s">
        <v>3724</v>
      </c>
      <c r="AA203" s="93" t="s">
        <v>5061</v>
      </c>
      <c r="AB203" s="93">
        <v>6</v>
      </c>
      <c r="AC203" s="93">
        <v>5</v>
      </c>
      <c r="AD203" s="93">
        <v>7</v>
      </c>
      <c r="AE203" s="93" t="s">
        <v>4983</v>
      </c>
      <c r="AF203" s="93" t="s">
        <v>3244</v>
      </c>
      <c r="AG203" s="93" t="s">
        <v>112</v>
      </c>
      <c r="AH203" s="93" t="s">
        <v>5070</v>
      </c>
      <c r="AI203" s="93" t="s">
        <v>5074</v>
      </c>
      <c r="AJ203" s="93">
        <v>45869</v>
      </c>
      <c r="AK203" s="190">
        <v>45930</v>
      </c>
      <c r="AL203" s="93" t="s">
        <v>3728</v>
      </c>
    </row>
    <row r="204" spans="1:38" s="78" customFormat="1" ht="57.75" customHeight="1" x14ac:dyDescent="0.25">
      <c r="A204" s="180" t="s">
        <v>3245</v>
      </c>
      <c r="B204" s="91" t="s">
        <v>1997</v>
      </c>
      <c r="C204" s="84" t="s">
        <v>5059</v>
      </c>
      <c r="D204" s="85" t="s">
        <v>5059</v>
      </c>
      <c r="E204" s="85" t="s">
        <v>4997</v>
      </c>
      <c r="F204" s="85" t="s">
        <v>2448</v>
      </c>
      <c r="G204" s="86" t="s">
        <v>937</v>
      </c>
      <c r="H204" s="88" t="s">
        <v>4175</v>
      </c>
      <c r="I204" s="89" t="s">
        <v>8</v>
      </c>
      <c r="J204" s="90" t="s">
        <v>5068</v>
      </c>
      <c r="K204" s="90" t="s">
        <v>5073</v>
      </c>
      <c r="L204" s="94" t="s">
        <v>3239</v>
      </c>
      <c r="M204" s="92">
        <v>10430</v>
      </c>
      <c r="N204" s="92">
        <v>10430</v>
      </c>
      <c r="O204" s="92"/>
      <c r="P204" s="92"/>
      <c r="Q204" s="92"/>
      <c r="R204" s="92"/>
      <c r="S204" s="90" t="s">
        <v>3339</v>
      </c>
      <c r="T204" s="95" t="s">
        <v>3202</v>
      </c>
      <c r="U204" s="95">
        <v>0</v>
      </c>
      <c r="V204" s="95" t="s">
        <v>3722</v>
      </c>
      <c r="W204" s="95" t="s">
        <v>5072</v>
      </c>
      <c r="X204" s="96" t="s">
        <v>3381</v>
      </c>
      <c r="Y204" s="93" t="s">
        <v>5026</v>
      </c>
      <c r="Z204" s="93" t="s">
        <v>3731</v>
      </c>
      <c r="AA204" s="93" t="s">
        <v>3732</v>
      </c>
      <c r="AB204" s="93">
        <v>4</v>
      </c>
      <c r="AC204" s="93">
        <v>5</v>
      </c>
      <c r="AD204" s="93">
        <v>0</v>
      </c>
      <c r="AE204" s="93" t="s">
        <v>4983</v>
      </c>
      <c r="AF204" s="93" t="s">
        <v>3244</v>
      </c>
      <c r="AG204" s="93" t="s">
        <v>112</v>
      </c>
      <c r="AH204" s="93" t="s">
        <v>3546</v>
      </c>
      <c r="AI204" s="93" t="s">
        <v>5071</v>
      </c>
      <c r="AJ204" s="93">
        <v>45869</v>
      </c>
      <c r="AK204" s="190">
        <v>45930</v>
      </c>
      <c r="AL204" s="93" t="s">
        <v>3738</v>
      </c>
    </row>
    <row r="205" spans="1:38" s="78" customFormat="1" ht="57.75" customHeight="1" x14ac:dyDescent="0.25">
      <c r="A205" s="180" t="s">
        <v>3245</v>
      </c>
      <c r="B205" s="91" t="s">
        <v>1997</v>
      </c>
      <c r="C205" s="84" t="s">
        <v>4556</v>
      </c>
      <c r="D205" s="85" t="s">
        <v>4556</v>
      </c>
      <c r="E205" s="85" t="s">
        <v>4997</v>
      </c>
      <c r="F205" s="85" t="s">
        <v>2448</v>
      </c>
      <c r="G205" s="86" t="s">
        <v>937</v>
      </c>
      <c r="H205" s="88" t="s">
        <v>4098</v>
      </c>
      <c r="I205" s="89" t="s">
        <v>4601</v>
      </c>
      <c r="J205" s="90" t="s">
        <v>5068</v>
      </c>
      <c r="K205" s="90" t="s">
        <v>5067</v>
      </c>
      <c r="L205" s="94" t="s">
        <v>3239</v>
      </c>
      <c r="M205" s="92">
        <v>25899</v>
      </c>
      <c r="N205" s="92">
        <v>11952</v>
      </c>
      <c r="O205" s="92">
        <v>13947</v>
      </c>
      <c r="P205" s="92"/>
      <c r="Q205" s="92"/>
      <c r="R205" s="92"/>
      <c r="S205" s="90" t="s">
        <v>3339</v>
      </c>
      <c r="T205" s="95" t="s">
        <v>3202</v>
      </c>
      <c r="U205" s="95">
        <v>0</v>
      </c>
      <c r="V205" s="95" t="s">
        <v>3722</v>
      </c>
      <c r="W205" s="95" t="s">
        <v>3723</v>
      </c>
      <c r="X205" s="96" t="s">
        <v>5009</v>
      </c>
      <c r="Y205" s="93" t="s">
        <v>5033</v>
      </c>
      <c r="Z205" s="93" t="s">
        <v>3724</v>
      </c>
      <c r="AA205" s="93" t="s">
        <v>5061</v>
      </c>
      <c r="AB205" s="93">
        <v>6</v>
      </c>
      <c r="AC205" s="93">
        <v>5</v>
      </c>
      <c r="AD205" s="93">
        <v>7</v>
      </c>
      <c r="AE205" s="93" t="s">
        <v>4983</v>
      </c>
      <c r="AF205" s="93" t="s">
        <v>3244</v>
      </c>
      <c r="AG205" s="93" t="s">
        <v>112</v>
      </c>
      <c r="AH205" s="93" t="s">
        <v>5070</v>
      </c>
      <c r="AI205" s="93" t="s">
        <v>5069</v>
      </c>
      <c r="AJ205" s="93" t="s">
        <v>5065</v>
      </c>
      <c r="AK205" s="190" t="s">
        <v>5064</v>
      </c>
      <c r="AL205" s="93" t="s">
        <v>3728</v>
      </c>
    </row>
    <row r="206" spans="1:38" s="78" customFormat="1" ht="57.75" customHeight="1" x14ac:dyDescent="0.25">
      <c r="A206" s="180" t="s">
        <v>3245</v>
      </c>
      <c r="B206" s="91" t="s">
        <v>1997</v>
      </c>
      <c r="C206" s="84" t="s">
        <v>4559</v>
      </c>
      <c r="D206" s="85" t="s">
        <v>4559</v>
      </c>
      <c r="E206" s="85" t="s">
        <v>4997</v>
      </c>
      <c r="F206" s="85" t="s">
        <v>2448</v>
      </c>
      <c r="G206" s="86" t="s">
        <v>937</v>
      </c>
      <c r="H206" s="88" t="s">
        <v>4098</v>
      </c>
      <c r="I206" s="89" t="s">
        <v>4606</v>
      </c>
      <c r="J206" s="90" t="s">
        <v>5068</v>
      </c>
      <c r="K206" s="90" t="s">
        <v>5067</v>
      </c>
      <c r="L206" s="94" t="s">
        <v>3239</v>
      </c>
      <c r="M206" s="92">
        <v>75325</v>
      </c>
      <c r="N206" s="92">
        <v>51028</v>
      </c>
      <c r="O206" s="92">
        <v>24297</v>
      </c>
      <c r="P206" s="92"/>
      <c r="Q206" s="92"/>
      <c r="R206" s="92"/>
      <c r="S206" s="90" t="s">
        <v>3339</v>
      </c>
      <c r="T206" s="95" t="s">
        <v>3202</v>
      </c>
      <c r="U206" s="95">
        <v>0</v>
      </c>
      <c r="V206" s="95" t="s">
        <v>3722</v>
      </c>
      <c r="W206" s="95" t="s">
        <v>3723</v>
      </c>
      <c r="X206" s="96" t="s">
        <v>3381</v>
      </c>
      <c r="Y206" s="93" t="s">
        <v>5026</v>
      </c>
      <c r="Z206" s="93" t="s">
        <v>3731</v>
      </c>
      <c r="AA206" s="93" t="s">
        <v>3732</v>
      </c>
      <c r="AB206" s="93">
        <v>4</v>
      </c>
      <c r="AC206" s="93">
        <v>5</v>
      </c>
      <c r="AD206" s="93">
        <v>0</v>
      </c>
      <c r="AE206" s="93" t="s">
        <v>4983</v>
      </c>
      <c r="AF206" s="93" t="s">
        <v>3244</v>
      </c>
      <c r="AG206" s="93" t="s">
        <v>112</v>
      </c>
      <c r="AH206" s="93" t="s">
        <v>3546</v>
      </c>
      <c r="AI206" s="93" t="s">
        <v>5066</v>
      </c>
      <c r="AJ206" s="93" t="s">
        <v>5065</v>
      </c>
      <c r="AK206" s="190" t="s">
        <v>5064</v>
      </c>
      <c r="AL206" s="93" t="s">
        <v>3728</v>
      </c>
    </row>
    <row r="207" spans="1:38" s="78" customFormat="1" ht="57.75" customHeight="1" x14ac:dyDescent="0.25">
      <c r="A207" s="180" t="s">
        <v>3245</v>
      </c>
      <c r="B207" s="91" t="s">
        <v>1997</v>
      </c>
      <c r="C207" s="84" t="s">
        <v>5063</v>
      </c>
      <c r="D207" s="85" t="s">
        <v>5062</v>
      </c>
      <c r="E207" s="85" t="s">
        <v>4997</v>
      </c>
      <c r="F207" s="85" t="s">
        <v>2448</v>
      </c>
      <c r="G207" s="86" t="s">
        <v>937</v>
      </c>
      <c r="H207" s="88" t="s">
        <v>4175</v>
      </c>
      <c r="I207" s="89" t="s">
        <v>67</v>
      </c>
      <c r="J207" s="90" t="s">
        <v>5057</v>
      </c>
      <c r="K207" s="90" t="s">
        <v>2018</v>
      </c>
      <c r="L207" s="94" t="s">
        <v>3239</v>
      </c>
      <c r="M207" s="92"/>
      <c r="N207" s="92"/>
      <c r="O207" s="92"/>
      <c r="P207" s="92"/>
      <c r="Q207" s="92"/>
      <c r="R207" s="92"/>
      <c r="S207" s="90" t="s">
        <v>3339</v>
      </c>
      <c r="T207" s="95" t="s">
        <v>3202</v>
      </c>
      <c r="U207" s="95">
        <v>0</v>
      </c>
      <c r="V207" s="95" t="s">
        <v>3722</v>
      </c>
      <c r="W207" s="95" t="s">
        <v>3723</v>
      </c>
      <c r="X207" s="96" t="s">
        <v>3381</v>
      </c>
      <c r="Y207" s="93" t="s">
        <v>5019</v>
      </c>
      <c r="Z207" s="93" t="s">
        <v>3724</v>
      </c>
      <c r="AA207" s="93" t="s">
        <v>5061</v>
      </c>
      <c r="AB207" s="93"/>
      <c r="AC207" s="93">
        <v>6</v>
      </c>
      <c r="AD207" s="93"/>
      <c r="AE207" s="93" t="s">
        <v>4983</v>
      </c>
      <c r="AF207" s="93" t="s">
        <v>3244</v>
      </c>
      <c r="AG207" s="93" t="s">
        <v>3245</v>
      </c>
      <c r="AH207" s="93" t="s">
        <v>5060</v>
      </c>
      <c r="AI207" s="93" t="s">
        <v>5056</v>
      </c>
      <c r="AJ207" s="93">
        <v>45869</v>
      </c>
      <c r="AK207" s="190">
        <v>45960</v>
      </c>
      <c r="AL207" s="93" t="s">
        <v>3728</v>
      </c>
    </row>
    <row r="208" spans="1:38" s="78" customFormat="1" ht="57.75" customHeight="1" x14ac:dyDescent="0.25">
      <c r="A208" s="180" t="s">
        <v>3245</v>
      </c>
      <c r="B208" s="91" t="s">
        <v>1997</v>
      </c>
      <c r="C208" s="84" t="s">
        <v>5059</v>
      </c>
      <c r="D208" s="85" t="s">
        <v>5058</v>
      </c>
      <c r="E208" s="85" t="s">
        <v>4997</v>
      </c>
      <c r="F208" s="85" t="s">
        <v>2448</v>
      </c>
      <c r="G208" s="86" t="s">
        <v>937</v>
      </c>
      <c r="H208" s="88" t="s">
        <v>4175</v>
      </c>
      <c r="I208" s="89" t="s">
        <v>8</v>
      </c>
      <c r="J208" s="90" t="s">
        <v>5057</v>
      </c>
      <c r="K208" s="90" t="s">
        <v>2018</v>
      </c>
      <c r="L208" s="94" t="s">
        <v>3239</v>
      </c>
      <c r="M208" s="92"/>
      <c r="N208" s="92"/>
      <c r="O208" s="92"/>
      <c r="P208" s="92"/>
      <c r="Q208" s="92"/>
      <c r="R208" s="92"/>
      <c r="S208" s="90" t="s">
        <v>3339</v>
      </c>
      <c r="T208" s="95" t="s">
        <v>3202</v>
      </c>
      <c r="U208" s="95">
        <v>0</v>
      </c>
      <c r="V208" s="95" t="s">
        <v>3722</v>
      </c>
      <c r="W208" s="95" t="s">
        <v>3723</v>
      </c>
      <c r="X208" s="96" t="s">
        <v>3381</v>
      </c>
      <c r="Y208" s="93" t="s">
        <v>5019</v>
      </c>
      <c r="Z208" s="93" t="s">
        <v>3731</v>
      </c>
      <c r="AA208" s="93" t="s">
        <v>3732</v>
      </c>
      <c r="AB208" s="93"/>
      <c r="AC208" s="93">
        <v>4</v>
      </c>
      <c r="AD208" s="93"/>
      <c r="AE208" s="93" t="s">
        <v>4983</v>
      </c>
      <c r="AF208" s="93" t="s">
        <v>3244</v>
      </c>
      <c r="AG208" s="93" t="s">
        <v>3245</v>
      </c>
      <c r="AH208" s="93" t="s">
        <v>3546</v>
      </c>
      <c r="AI208" s="93" t="s">
        <v>5056</v>
      </c>
      <c r="AJ208" s="93">
        <v>45869</v>
      </c>
      <c r="AK208" s="190">
        <v>45960</v>
      </c>
      <c r="AL208" s="93" t="s">
        <v>3728</v>
      </c>
    </row>
    <row r="209" spans="1:38" s="78" customFormat="1" ht="57.75" customHeight="1" x14ac:dyDescent="0.25">
      <c r="A209" s="180" t="s">
        <v>3245</v>
      </c>
      <c r="B209" s="91" t="s">
        <v>1997</v>
      </c>
      <c r="C209" s="84" t="s">
        <v>5055</v>
      </c>
      <c r="D209" s="85" t="s">
        <v>5055</v>
      </c>
      <c r="E209" s="85" t="s">
        <v>4997</v>
      </c>
      <c r="F209" s="85" t="s">
        <v>2448</v>
      </c>
      <c r="G209" s="86" t="s">
        <v>937</v>
      </c>
      <c r="H209" s="88" t="s">
        <v>4175</v>
      </c>
      <c r="I209" s="89" t="s">
        <v>66</v>
      </c>
      <c r="J209" s="90" t="s">
        <v>5051</v>
      </c>
      <c r="K209" s="90" t="s">
        <v>5054</v>
      </c>
      <c r="L209" s="94" t="s">
        <v>3239</v>
      </c>
      <c r="M209" s="92">
        <v>6000</v>
      </c>
      <c r="N209" s="92">
        <v>6000</v>
      </c>
      <c r="O209" s="92"/>
      <c r="P209" s="92"/>
      <c r="Q209" s="92"/>
      <c r="R209" s="92"/>
      <c r="S209" s="90" t="s">
        <v>3339</v>
      </c>
      <c r="T209" s="95" t="s">
        <v>3202</v>
      </c>
      <c r="U209" s="95">
        <v>0</v>
      </c>
      <c r="V209" s="95" t="s">
        <v>3690</v>
      </c>
      <c r="W209" s="95" t="s">
        <v>5053</v>
      </c>
      <c r="X209" s="96" t="s">
        <v>3381</v>
      </c>
      <c r="Y209" s="93" t="s">
        <v>5026</v>
      </c>
      <c r="Z209" s="93" t="s">
        <v>2022</v>
      </c>
      <c r="AA209" s="93" t="s">
        <v>2025</v>
      </c>
      <c r="AB209" s="93">
        <v>95</v>
      </c>
      <c r="AC209" s="93">
        <v>95</v>
      </c>
      <c r="AD209" s="93">
        <v>100</v>
      </c>
      <c r="AE209" s="93" t="s">
        <v>4983</v>
      </c>
      <c r="AF209" s="93" t="s">
        <v>3244</v>
      </c>
      <c r="AG209" s="93" t="s">
        <v>112</v>
      </c>
      <c r="AH209" s="93" t="s">
        <v>3546</v>
      </c>
      <c r="AI209" s="93" t="s">
        <v>5052</v>
      </c>
      <c r="AJ209" s="93">
        <v>45230</v>
      </c>
      <c r="AK209" s="190">
        <v>45260</v>
      </c>
      <c r="AL209" s="93" t="s">
        <v>3693</v>
      </c>
    </row>
    <row r="210" spans="1:38" s="78" customFormat="1" ht="57.75" customHeight="1" x14ac:dyDescent="0.25">
      <c r="A210" s="180" t="s">
        <v>3245</v>
      </c>
      <c r="B210" s="91" t="s">
        <v>1997</v>
      </c>
      <c r="C210" s="84" t="s">
        <v>4517</v>
      </c>
      <c r="D210" s="85" t="s">
        <v>4517</v>
      </c>
      <c r="E210" s="85" t="s">
        <v>4997</v>
      </c>
      <c r="F210" s="85" t="s">
        <v>2448</v>
      </c>
      <c r="G210" s="86" t="s">
        <v>937</v>
      </c>
      <c r="H210" s="88" t="s">
        <v>4098</v>
      </c>
      <c r="I210" s="89" t="s">
        <v>4593</v>
      </c>
      <c r="J210" s="90" t="s">
        <v>5051</v>
      </c>
      <c r="K210" s="90" t="s">
        <v>3689</v>
      </c>
      <c r="L210" s="94" t="s">
        <v>3239</v>
      </c>
      <c r="M210" s="92">
        <v>37500</v>
      </c>
      <c r="N210" s="92">
        <v>30000</v>
      </c>
      <c r="O210" s="92">
        <v>7500</v>
      </c>
      <c r="P210" s="92"/>
      <c r="Q210" s="92"/>
      <c r="R210" s="92"/>
      <c r="S210" s="90" t="s">
        <v>3339</v>
      </c>
      <c r="T210" s="95" t="s">
        <v>3202</v>
      </c>
      <c r="U210" s="95">
        <v>0</v>
      </c>
      <c r="V210" s="95" t="s">
        <v>3690</v>
      </c>
      <c r="W210" s="95" t="s">
        <v>5050</v>
      </c>
      <c r="X210" s="96" t="s">
        <v>3381</v>
      </c>
      <c r="Y210" s="93" t="s">
        <v>5026</v>
      </c>
      <c r="Z210" s="93" t="s">
        <v>2022</v>
      </c>
      <c r="AA210" s="93" t="s">
        <v>2025</v>
      </c>
      <c r="AB210" s="93">
        <v>95</v>
      </c>
      <c r="AC210" s="93">
        <v>95</v>
      </c>
      <c r="AD210" s="93">
        <v>100</v>
      </c>
      <c r="AE210" s="93" t="s">
        <v>4983</v>
      </c>
      <c r="AF210" s="93" t="s">
        <v>3244</v>
      </c>
      <c r="AG210" s="93" t="s">
        <v>112</v>
      </c>
      <c r="AH210" s="93" t="s">
        <v>3546</v>
      </c>
      <c r="AI210" s="93" t="s">
        <v>5040</v>
      </c>
      <c r="AJ210" s="93">
        <v>45869</v>
      </c>
      <c r="AK210" s="190" t="s">
        <v>5030</v>
      </c>
      <c r="AL210" s="93" t="s">
        <v>3693</v>
      </c>
    </row>
    <row r="211" spans="1:38" s="78" customFormat="1" ht="57.75" customHeight="1" x14ac:dyDescent="0.25">
      <c r="A211" s="180" t="s">
        <v>3245</v>
      </c>
      <c r="B211" s="91" t="s">
        <v>1997</v>
      </c>
      <c r="C211" s="84" t="s">
        <v>4521</v>
      </c>
      <c r="D211" s="85" t="s">
        <v>4521</v>
      </c>
      <c r="E211" s="85" t="s">
        <v>4997</v>
      </c>
      <c r="F211" s="85" t="s">
        <v>2448</v>
      </c>
      <c r="G211" s="86" t="s">
        <v>937</v>
      </c>
      <c r="H211" s="88" t="s">
        <v>4098</v>
      </c>
      <c r="I211" s="89" t="s">
        <v>4586</v>
      </c>
      <c r="J211" s="90" t="s">
        <v>5046</v>
      </c>
      <c r="K211" s="90" t="s">
        <v>3668</v>
      </c>
      <c r="L211" s="94" t="s">
        <v>3239</v>
      </c>
      <c r="M211" s="92">
        <v>590000</v>
      </c>
      <c r="N211" s="92">
        <v>472000</v>
      </c>
      <c r="O211" s="92">
        <v>118000</v>
      </c>
      <c r="P211" s="92"/>
      <c r="Q211" s="92"/>
      <c r="R211" s="92"/>
      <c r="S211" s="90" t="s">
        <v>3339</v>
      </c>
      <c r="T211" s="95" t="s">
        <v>3202</v>
      </c>
      <c r="U211" s="95">
        <v>0</v>
      </c>
      <c r="V211" s="95" t="s">
        <v>3669</v>
      </c>
      <c r="W211" s="95" t="s">
        <v>5048</v>
      </c>
      <c r="X211" s="96" t="s">
        <v>3381</v>
      </c>
      <c r="Y211" s="93" t="s">
        <v>5026</v>
      </c>
      <c r="Z211" s="93" t="s">
        <v>3671</v>
      </c>
      <c r="AA211" s="93" t="s">
        <v>2035</v>
      </c>
      <c r="AB211" s="93">
        <v>80</v>
      </c>
      <c r="AC211" s="93">
        <v>75</v>
      </c>
      <c r="AD211" s="93">
        <v>80</v>
      </c>
      <c r="AE211" s="93" t="s">
        <v>4983</v>
      </c>
      <c r="AF211" s="93" t="s">
        <v>3244</v>
      </c>
      <c r="AG211" s="93" t="s">
        <v>112</v>
      </c>
      <c r="AH211" s="93" t="s">
        <v>3546</v>
      </c>
      <c r="AI211" s="93" t="s">
        <v>5040</v>
      </c>
      <c r="AJ211" s="93">
        <v>45869</v>
      </c>
      <c r="AK211" s="190" t="s">
        <v>5030</v>
      </c>
      <c r="AL211" s="93" t="s">
        <v>3673</v>
      </c>
    </row>
    <row r="212" spans="1:38" s="78" customFormat="1" ht="57.75" customHeight="1" x14ac:dyDescent="0.25">
      <c r="A212" s="180" t="s">
        <v>3245</v>
      </c>
      <c r="B212" s="91" t="s">
        <v>1997</v>
      </c>
      <c r="C212" s="84" t="s">
        <v>4523</v>
      </c>
      <c r="D212" s="85" t="s">
        <v>4523</v>
      </c>
      <c r="E212" s="85" t="s">
        <v>4997</v>
      </c>
      <c r="F212" s="85" t="s">
        <v>2448</v>
      </c>
      <c r="G212" s="86" t="s">
        <v>937</v>
      </c>
      <c r="H212" s="88" t="s">
        <v>4098</v>
      </c>
      <c r="I212" s="89" t="s">
        <v>4588</v>
      </c>
      <c r="J212" s="90" t="s">
        <v>5046</v>
      </c>
      <c r="K212" s="90" t="s">
        <v>5049</v>
      </c>
      <c r="L212" s="94" t="s">
        <v>3239</v>
      </c>
      <c r="M212" s="92">
        <v>28000</v>
      </c>
      <c r="N212" s="92">
        <v>10000</v>
      </c>
      <c r="O212" s="92">
        <v>18000</v>
      </c>
      <c r="P212" s="92"/>
      <c r="Q212" s="92"/>
      <c r="R212" s="92"/>
      <c r="S212" s="90" t="s">
        <v>3339</v>
      </c>
      <c r="T212" s="95" t="s">
        <v>3202</v>
      </c>
      <c r="U212" s="95">
        <v>0</v>
      </c>
      <c r="V212" s="95" t="s">
        <v>3678</v>
      </c>
      <c r="W212" s="95" t="s">
        <v>5048</v>
      </c>
      <c r="X212" s="96" t="s">
        <v>3381</v>
      </c>
      <c r="Y212" s="93" t="s">
        <v>5026</v>
      </c>
      <c r="Z212" s="93" t="s">
        <v>3679</v>
      </c>
      <c r="AA212" s="93" t="s">
        <v>2035</v>
      </c>
      <c r="AB212" s="93">
        <v>80</v>
      </c>
      <c r="AC212" s="93" t="s">
        <v>3042</v>
      </c>
      <c r="AD212" s="93"/>
      <c r="AE212" s="93" t="s">
        <v>4983</v>
      </c>
      <c r="AF212" s="93" t="s">
        <v>3244</v>
      </c>
      <c r="AG212" s="93" t="s">
        <v>112</v>
      </c>
      <c r="AH212" s="93" t="s">
        <v>3546</v>
      </c>
      <c r="AI212" s="93" t="s">
        <v>5047</v>
      </c>
      <c r="AJ212" s="93">
        <v>45869</v>
      </c>
      <c r="AK212" s="190" t="s">
        <v>5030</v>
      </c>
      <c r="AL212" s="93" t="s">
        <v>3680</v>
      </c>
    </row>
    <row r="213" spans="1:38" s="78" customFormat="1" ht="57.75" customHeight="1" x14ac:dyDescent="0.25">
      <c r="A213" s="180" t="s">
        <v>3245</v>
      </c>
      <c r="B213" s="91" t="s">
        <v>1997</v>
      </c>
      <c r="C213" s="84" t="s">
        <v>4524</v>
      </c>
      <c r="D213" s="85" t="s">
        <v>4524</v>
      </c>
      <c r="E213" s="85" t="s">
        <v>4997</v>
      </c>
      <c r="F213" s="85" t="s">
        <v>2448</v>
      </c>
      <c r="G213" s="86" t="s">
        <v>937</v>
      </c>
      <c r="H213" s="88" t="s">
        <v>4098</v>
      </c>
      <c r="I213" s="89" t="s">
        <v>4591</v>
      </c>
      <c r="J213" s="90" t="s">
        <v>5046</v>
      </c>
      <c r="K213" s="90" t="s">
        <v>3668</v>
      </c>
      <c r="L213" s="94" t="s">
        <v>3239</v>
      </c>
      <c r="M213" s="92">
        <v>20000</v>
      </c>
      <c r="N213" s="92">
        <v>10000</v>
      </c>
      <c r="O213" s="92">
        <v>10000</v>
      </c>
      <c r="P213" s="92"/>
      <c r="Q213" s="92"/>
      <c r="R213" s="92"/>
      <c r="S213" s="90" t="s">
        <v>3339</v>
      </c>
      <c r="T213" s="95" t="s">
        <v>5045</v>
      </c>
      <c r="U213" s="95">
        <v>0</v>
      </c>
      <c r="V213" s="95" t="s">
        <v>5044</v>
      </c>
      <c r="W213" s="95" t="s">
        <v>5043</v>
      </c>
      <c r="X213" s="96" t="s">
        <v>3381</v>
      </c>
      <c r="Y213" s="93" t="s">
        <v>5026</v>
      </c>
      <c r="Z213" s="93" t="s">
        <v>5042</v>
      </c>
      <c r="AA213" s="93" t="s">
        <v>5041</v>
      </c>
      <c r="AB213" s="93">
        <v>80</v>
      </c>
      <c r="AC213" s="93" t="s">
        <v>3042</v>
      </c>
      <c r="AD213" s="93"/>
      <c r="AE213" s="93" t="s">
        <v>4983</v>
      </c>
      <c r="AF213" s="93" t="s">
        <v>3244</v>
      </c>
      <c r="AG213" s="93" t="s">
        <v>112</v>
      </c>
      <c r="AH213" s="93" t="s">
        <v>3546</v>
      </c>
      <c r="AI213" s="93" t="s">
        <v>5040</v>
      </c>
      <c r="AJ213" s="93">
        <v>45869</v>
      </c>
      <c r="AK213" s="190" t="s">
        <v>5039</v>
      </c>
      <c r="AL213" s="93" t="s">
        <v>3652</v>
      </c>
    </row>
    <row r="214" spans="1:38" s="78" customFormat="1" ht="57.75" customHeight="1" x14ac:dyDescent="0.25">
      <c r="A214" s="180" t="s">
        <v>3245</v>
      </c>
      <c r="B214" s="91" t="s">
        <v>1997</v>
      </c>
      <c r="C214" s="84" t="s">
        <v>4530</v>
      </c>
      <c r="D214" s="85" t="s">
        <v>4530</v>
      </c>
      <c r="E214" s="85" t="s">
        <v>4997</v>
      </c>
      <c r="F214" s="85" t="s">
        <v>2448</v>
      </c>
      <c r="G214" s="86" t="s">
        <v>937</v>
      </c>
      <c r="H214" s="88" t="s">
        <v>4098</v>
      </c>
      <c r="I214" s="89" t="s">
        <v>4595</v>
      </c>
      <c r="J214" s="90" t="s">
        <v>5035</v>
      </c>
      <c r="K214" s="90" t="s">
        <v>3697</v>
      </c>
      <c r="L214" s="94" t="s">
        <v>3239</v>
      </c>
      <c r="M214" s="92">
        <v>28800</v>
      </c>
      <c r="N214" s="92">
        <v>23500</v>
      </c>
      <c r="O214" s="92">
        <v>5300</v>
      </c>
      <c r="P214" s="92"/>
      <c r="Q214" s="92"/>
      <c r="R214" s="92"/>
      <c r="S214" s="90" t="s">
        <v>3339</v>
      </c>
      <c r="T214" s="95" t="s">
        <v>3202</v>
      </c>
      <c r="U214" s="95">
        <v>0</v>
      </c>
      <c r="V214" s="95" t="s">
        <v>3698</v>
      </c>
      <c r="W214" s="95" t="s">
        <v>5015</v>
      </c>
      <c r="X214" s="96" t="s">
        <v>5009</v>
      </c>
      <c r="Y214" s="93" t="s">
        <v>5033</v>
      </c>
      <c r="Z214" s="93" t="s">
        <v>3700</v>
      </c>
      <c r="AA214" s="93" t="s">
        <v>3624</v>
      </c>
      <c r="AB214" s="93">
        <v>18</v>
      </c>
      <c r="AC214" s="93">
        <v>12</v>
      </c>
      <c r="AD214" s="93">
        <v>23</v>
      </c>
      <c r="AE214" s="93" t="s">
        <v>4983</v>
      </c>
      <c r="AF214" s="93" t="s">
        <v>3244</v>
      </c>
      <c r="AG214" s="93" t="s">
        <v>112</v>
      </c>
      <c r="AH214" s="93" t="s">
        <v>3429</v>
      </c>
      <c r="AI214" s="93" t="s">
        <v>5038</v>
      </c>
      <c r="AJ214" s="93">
        <v>45869</v>
      </c>
      <c r="AK214" s="190" t="s">
        <v>5030</v>
      </c>
      <c r="AL214" s="93" t="s">
        <v>3702</v>
      </c>
    </row>
    <row r="215" spans="1:38" s="78" customFormat="1" ht="57.75" customHeight="1" x14ac:dyDescent="0.25">
      <c r="A215" s="180" t="s">
        <v>3245</v>
      </c>
      <c r="B215" s="91" t="s">
        <v>1997</v>
      </c>
      <c r="C215" s="84" t="s">
        <v>4532</v>
      </c>
      <c r="D215" s="85" t="s">
        <v>4532</v>
      </c>
      <c r="E215" s="85" t="s">
        <v>4997</v>
      </c>
      <c r="F215" s="85" t="s">
        <v>2448</v>
      </c>
      <c r="G215" s="86" t="s">
        <v>937</v>
      </c>
      <c r="H215" s="88" t="s">
        <v>4098</v>
      </c>
      <c r="I215" s="89" t="s">
        <v>4597</v>
      </c>
      <c r="J215" s="90" t="s">
        <v>5035</v>
      </c>
      <c r="K215" s="90" t="s">
        <v>3697</v>
      </c>
      <c r="L215" s="94" t="s">
        <v>3239</v>
      </c>
      <c r="M215" s="92">
        <v>18000</v>
      </c>
      <c r="N215" s="92">
        <v>14000</v>
      </c>
      <c r="O215" s="92">
        <v>4000</v>
      </c>
      <c r="P215" s="92"/>
      <c r="Q215" s="92"/>
      <c r="R215" s="92"/>
      <c r="S215" s="90" t="s">
        <v>3339</v>
      </c>
      <c r="T215" s="95" t="s">
        <v>3202</v>
      </c>
      <c r="U215" s="95">
        <v>0</v>
      </c>
      <c r="V215" s="95" t="s">
        <v>3706</v>
      </c>
      <c r="W215" s="95" t="s">
        <v>5010</v>
      </c>
      <c r="X215" s="96" t="s">
        <v>5009</v>
      </c>
      <c r="Y215" s="93" t="s">
        <v>5033</v>
      </c>
      <c r="Z215" s="93" t="s">
        <v>3708</v>
      </c>
      <c r="AA215" s="93" t="s">
        <v>5037</v>
      </c>
      <c r="AB215" s="93">
        <v>7</v>
      </c>
      <c r="AC215" s="93">
        <v>5</v>
      </c>
      <c r="AD215" s="93">
        <v>7</v>
      </c>
      <c r="AE215" s="93" t="s">
        <v>4983</v>
      </c>
      <c r="AF215" s="93" t="s">
        <v>3244</v>
      </c>
      <c r="AG215" s="93" t="s">
        <v>112</v>
      </c>
      <c r="AH215" s="93" t="s">
        <v>5007</v>
      </c>
      <c r="AI215" s="93" t="s">
        <v>5036</v>
      </c>
      <c r="AJ215" s="93">
        <v>45869</v>
      </c>
      <c r="AK215" s="190" t="s">
        <v>5030</v>
      </c>
      <c r="AL215" s="93" t="s">
        <v>5004</v>
      </c>
    </row>
    <row r="216" spans="1:38" s="78" customFormat="1" ht="57.75" customHeight="1" x14ac:dyDescent="0.25">
      <c r="A216" s="180" t="s">
        <v>3245</v>
      </c>
      <c r="B216" s="91" t="s">
        <v>1997</v>
      </c>
      <c r="C216" s="84" t="s">
        <v>4533</v>
      </c>
      <c r="D216" s="85" t="s">
        <v>4533</v>
      </c>
      <c r="E216" s="85" t="s">
        <v>4997</v>
      </c>
      <c r="F216" s="85" t="s">
        <v>2448</v>
      </c>
      <c r="G216" s="86" t="s">
        <v>937</v>
      </c>
      <c r="H216" s="88" t="s">
        <v>4098</v>
      </c>
      <c r="I216" s="89" t="s">
        <v>4599</v>
      </c>
      <c r="J216" s="90" t="s">
        <v>5035</v>
      </c>
      <c r="K216" s="90" t="s">
        <v>3697</v>
      </c>
      <c r="L216" s="94" t="s">
        <v>3239</v>
      </c>
      <c r="M216" s="92">
        <v>42000</v>
      </c>
      <c r="N216" s="92">
        <v>40500</v>
      </c>
      <c r="O216" s="92">
        <v>1500</v>
      </c>
      <c r="P216" s="92"/>
      <c r="Q216" s="92"/>
      <c r="R216" s="92"/>
      <c r="S216" s="90" t="s">
        <v>3339</v>
      </c>
      <c r="T216" s="95" t="s">
        <v>3202</v>
      </c>
      <c r="U216" s="95">
        <v>0</v>
      </c>
      <c r="V216" s="95" t="s">
        <v>3713</v>
      </c>
      <c r="W216" s="95" t="s">
        <v>5034</v>
      </c>
      <c r="X216" s="96" t="s">
        <v>5009</v>
      </c>
      <c r="Y216" s="93" t="s">
        <v>5033</v>
      </c>
      <c r="Z216" s="93" t="s">
        <v>3715</v>
      </c>
      <c r="AA216" s="93" t="s">
        <v>5032</v>
      </c>
      <c r="AB216" s="93">
        <v>5</v>
      </c>
      <c r="AC216" s="93" t="s">
        <v>3042</v>
      </c>
      <c r="AD216" s="93"/>
      <c r="AE216" s="93" t="s">
        <v>4983</v>
      </c>
      <c r="AF216" s="93" t="s">
        <v>3244</v>
      </c>
      <c r="AG216" s="93" t="s">
        <v>112</v>
      </c>
      <c r="AH216" s="93" t="s">
        <v>5007</v>
      </c>
      <c r="AI216" s="93" t="s">
        <v>5031</v>
      </c>
      <c r="AJ216" s="93">
        <v>45869</v>
      </c>
      <c r="AK216" s="190" t="s">
        <v>5030</v>
      </c>
      <c r="AL216" s="93" t="s">
        <v>3718</v>
      </c>
    </row>
    <row r="217" spans="1:38" s="78" customFormat="1" ht="57.75" customHeight="1" x14ac:dyDescent="0.25">
      <c r="A217" s="180" t="s">
        <v>3245</v>
      </c>
      <c r="B217" s="91" t="s">
        <v>1997</v>
      </c>
      <c r="C217" s="84" t="s">
        <v>5029</v>
      </c>
      <c r="D217" s="85" t="str">
        <f>CONCATENATE(E217, "-", F217, "-", G217, "-", H217, "-", I217, "-", A217)</f>
        <v>11-131-4-2024-0121-Sí</v>
      </c>
      <c r="E217" s="85" t="str">
        <f>MID(J217,1,2)</f>
        <v>11</v>
      </c>
      <c r="F217" s="85" t="str">
        <f>MID(J217,6,3)</f>
        <v>131</v>
      </c>
      <c r="G217" s="86" t="s">
        <v>937</v>
      </c>
      <c r="H217" s="88" t="s">
        <v>4098</v>
      </c>
      <c r="I217" s="89" t="s">
        <v>4583</v>
      </c>
      <c r="J217" s="90" t="s">
        <v>5028</v>
      </c>
      <c r="K217" s="90" t="s">
        <v>5027</v>
      </c>
      <c r="L217" s="94" t="s">
        <v>3239</v>
      </c>
      <c r="M217" s="92">
        <v>7000</v>
      </c>
      <c r="N217" s="92">
        <v>7000</v>
      </c>
      <c r="O217" s="92"/>
      <c r="P217" s="92"/>
      <c r="Q217" s="92"/>
      <c r="R217" s="92"/>
      <c r="S217" s="90" t="s">
        <v>3339</v>
      </c>
      <c r="T217" s="95" t="s">
        <v>3660</v>
      </c>
      <c r="U217" s="95">
        <v>0</v>
      </c>
      <c r="V217" s="95" t="s">
        <v>3661</v>
      </c>
      <c r="W217" s="95" t="s">
        <v>3662</v>
      </c>
      <c r="X217" s="96" t="s">
        <v>3381</v>
      </c>
      <c r="Y217" s="93" t="s">
        <v>5026</v>
      </c>
      <c r="Z217" s="93" t="s">
        <v>5025</v>
      </c>
      <c r="AA217" s="93" t="s">
        <v>2001</v>
      </c>
      <c r="AB217" s="93">
        <v>145</v>
      </c>
      <c r="AC217" s="93">
        <v>150</v>
      </c>
      <c r="AD217" s="93">
        <v>156</v>
      </c>
      <c r="AE217" s="93" t="s">
        <v>4983</v>
      </c>
      <c r="AF217" s="93" t="s">
        <v>3244</v>
      </c>
      <c r="AG217" s="93" t="s">
        <v>112</v>
      </c>
      <c r="AH217" s="93" t="s">
        <v>3546</v>
      </c>
      <c r="AI217" s="93" t="s">
        <v>5024</v>
      </c>
      <c r="AJ217" s="93">
        <v>45930</v>
      </c>
      <c r="AK217" s="190">
        <v>45991</v>
      </c>
      <c r="AL217" s="93" t="s">
        <v>5023</v>
      </c>
    </row>
    <row r="218" spans="1:38" s="78" customFormat="1" ht="57.75" customHeight="1" x14ac:dyDescent="0.25">
      <c r="A218" s="180" t="s">
        <v>3245</v>
      </c>
      <c r="B218" s="91" t="s">
        <v>1997</v>
      </c>
      <c r="C218" s="84" t="s">
        <v>5022</v>
      </c>
      <c r="D218" s="85" t="str">
        <f>CONCATENATE(E218, "-", F218, "-", G218, "-", H218, "-", I218, "-", A218)</f>
        <v>11-131-4-2023-0108-Sí</v>
      </c>
      <c r="E218" s="85" t="str">
        <f>MID(J218,1,2)</f>
        <v>11</v>
      </c>
      <c r="F218" s="85" t="str">
        <f>MID(J218,6,3)</f>
        <v>131</v>
      </c>
      <c r="G218" s="86" t="s">
        <v>937</v>
      </c>
      <c r="H218" s="88" t="s">
        <v>4175</v>
      </c>
      <c r="I218" s="89" t="s">
        <v>4545</v>
      </c>
      <c r="J218" s="90" t="s">
        <v>5021</v>
      </c>
      <c r="K218" s="90" t="s">
        <v>2038</v>
      </c>
      <c r="L218" s="94" t="s">
        <v>3239</v>
      </c>
      <c r="M218" s="92"/>
      <c r="N218" s="92"/>
      <c r="O218" s="92"/>
      <c r="P218" s="92"/>
      <c r="Q218" s="92"/>
      <c r="R218" s="92"/>
      <c r="S218" s="90" t="s">
        <v>3339</v>
      </c>
      <c r="T218" s="95" t="s">
        <v>3202</v>
      </c>
      <c r="U218" s="95">
        <v>0</v>
      </c>
      <c r="V218" s="95" t="s">
        <v>3669</v>
      </c>
      <c r="W218" s="95" t="s">
        <v>5020</v>
      </c>
      <c r="X218" s="96" t="s">
        <v>3381</v>
      </c>
      <c r="Y218" s="93" t="s">
        <v>5019</v>
      </c>
      <c r="Z218" s="93" t="s">
        <v>3671</v>
      </c>
      <c r="AA218" s="93" t="s">
        <v>2035</v>
      </c>
      <c r="AB218" s="93"/>
      <c r="AC218" s="93">
        <v>75</v>
      </c>
      <c r="AD218" s="93"/>
      <c r="AE218" s="93" t="s">
        <v>4983</v>
      </c>
      <c r="AF218" s="93" t="s">
        <v>3244</v>
      </c>
      <c r="AG218" s="93" t="s">
        <v>3245</v>
      </c>
      <c r="AH218" s="93" t="s">
        <v>3546</v>
      </c>
      <c r="AI218" s="93" t="s">
        <v>5018</v>
      </c>
      <c r="AJ218" s="93">
        <v>45504</v>
      </c>
      <c r="AK218" s="190" t="s">
        <v>5005</v>
      </c>
      <c r="AL218" s="93" t="s">
        <v>3673</v>
      </c>
    </row>
    <row r="219" spans="1:38" s="78" customFormat="1" ht="57.75" customHeight="1" x14ac:dyDescent="0.25">
      <c r="A219" s="180" t="s">
        <v>3245</v>
      </c>
      <c r="B219" s="91" t="s">
        <v>1997</v>
      </c>
      <c r="C219" s="84" t="s">
        <v>5017</v>
      </c>
      <c r="D219" s="85" t="s">
        <v>5016</v>
      </c>
      <c r="E219" s="85" t="s">
        <v>4997</v>
      </c>
      <c r="F219" s="85" t="s">
        <v>2448</v>
      </c>
      <c r="G219" s="86" t="s">
        <v>937</v>
      </c>
      <c r="H219" s="88" t="s">
        <v>4175</v>
      </c>
      <c r="I219" s="89" t="s">
        <v>4550</v>
      </c>
      <c r="J219" s="90" t="s">
        <v>5011</v>
      </c>
      <c r="K219" s="90" t="s">
        <v>2048</v>
      </c>
      <c r="L219" s="94" t="s">
        <v>3239</v>
      </c>
      <c r="M219" s="92"/>
      <c r="N219" s="92"/>
      <c r="O219" s="92"/>
      <c r="P219" s="92"/>
      <c r="Q219" s="92"/>
      <c r="R219" s="92"/>
      <c r="S219" s="90" t="s">
        <v>3339</v>
      </c>
      <c r="T219" s="95" t="s">
        <v>3202</v>
      </c>
      <c r="U219" s="95">
        <v>0</v>
      </c>
      <c r="V219" s="95" t="s">
        <v>3698</v>
      </c>
      <c r="W219" s="95" t="s">
        <v>5015</v>
      </c>
      <c r="X219" s="96" t="s">
        <v>5009</v>
      </c>
      <c r="Y219" s="93" t="s">
        <v>3610</v>
      </c>
      <c r="Z219" s="93" t="s">
        <v>3700</v>
      </c>
      <c r="AA219" s="93" t="s">
        <v>5008</v>
      </c>
      <c r="AB219" s="93"/>
      <c r="AC219" s="93">
        <v>12</v>
      </c>
      <c r="AD219" s="93"/>
      <c r="AE219" s="93" t="s">
        <v>4983</v>
      </c>
      <c r="AF219" s="93" t="s">
        <v>3244</v>
      </c>
      <c r="AG219" s="93" t="s">
        <v>3245</v>
      </c>
      <c r="AH219" s="93" t="s">
        <v>3429</v>
      </c>
      <c r="AI219" s="93" t="s">
        <v>5014</v>
      </c>
      <c r="AJ219" s="93">
        <v>45504</v>
      </c>
      <c r="AK219" s="190" t="s">
        <v>5005</v>
      </c>
      <c r="AL219" s="93" t="s">
        <v>3702</v>
      </c>
    </row>
    <row r="220" spans="1:38" s="78" customFormat="1" ht="57.75" customHeight="1" x14ac:dyDescent="0.25">
      <c r="A220" s="180" t="s">
        <v>3245</v>
      </c>
      <c r="B220" s="91" t="s">
        <v>1997</v>
      </c>
      <c r="C220" s="84" t="s">
        <v>5013</v>
      </c>
      <c r="D220" s="85" t="s">
        <v>5012</v>
      </c>
      <c r="E220" s="85" t="s">
        <v>4997</v>
      </c>
      <c r="F220" s="85" t="s">
        <v>2448</v>
      </c>
      <c r="G220" s="86" t="s">
        <v>937</v>
      </c>
      <c r="H220" s="88" t="s">
        <v>4175</v>
      </c>
      <c r="I220" s="89" t="s">
        <v>4555</v>
      </c>
      <c r="J220" s="90" t="s">
        <v>5011</v>
      </c>
      <c r="K220" s="90" t="s">
        <v>2048</v>
      </c>
      <c r="L220" s="94" t="s">
        <v>3239</v>
      </c>
      <c r="M220" s="92"/>
      <c r="N220" s="92"/>
      <c r="O220" s="92"/>
      <c r="P220" s="92"/>
      <c r="Q220" s="92"/>
      <c r="R220" s="92"/>
      <c r="S220" s="90" t="s">
        <v>3339</v>
      </c>
      <c r="T220" s="95" t="s">
        <v>3202</v>
      </c>
      <c r="U220" s="95">
        <v>0</v>
      </c>
      <c r="V220" s="95" t="s">
        <v>3706</v>
      </c>
      <c r="W220" s="95" t="s">
        <v>5010</v>
      </c>
      <c r="X220" s="96" t="s">
        <v>5009</v>
      </c>
      <c r="Y220" s="93" t="s">
        <v>3610</v>
      </c>
      <c r="Z220" s="93" t="s">
        <v>3708</v>
      </c>
      <c r="AA220" s="93" t="s">
        <v>5008</v>
      </c>
      <c r="AB220" s="93"/>
      <c r="AC220" s="93">
        <v>5</v>
      </c>
      <c r="AD220" s="93"/>
      <c r="AE220" s="93" t="s">
        <v>4983</v>
      </c>
      <c r="AF220" s="93" t="s">
        <v>3244</v>
      </c>
      <c r="AG220" s="93" t="s">
        <v>3245</v>
      </c>
      <c r="AH220" s="93" t="s">
        <v>5007</v>
      </c>
      <c r="AI220" s="93" t="s">
        <v>5006</v>
      </c>
      <c r="AJ220" s="93">
        <v>45504</v>
      </c>
      <c r="AK220" s="190" t="s">
        <v>5005</v>
      </c>
      <c r="AL220" s="93" t="s">
        <v>5004</v>
      </c>
    </row>
    <row r="221" spans="1:38" s="78" customFormat="1" ht="57.75" customHeight="1" x14ac:dyDescent="0.25">
      <c r="A221" s="180" t="s">
        <v>3245</v>
      </c>
      <c r="B221" s="91" t="s">
        <v>1997</v>
      </c>
      <c r="C221" s="84" t="s">
        <v>5003</v>
      </c>
      <c r="D221" s="85" t="s">
        <v>5003</v>
      </c>
      <c r="E221" s="85" t="s">
        <v>4997</v>
      </c>
      <c r="F221" s="85" t="s">
        <v>4996</v>
      </c>
      <c r="G221" s="86" t="s">
        <v>937</v>
      </c>
      <c r="H221" s="88" t="s">
        <v>4098</v>
      </c>
      <c r="I221" s="89" t="s">
        <v>65</v>
      </c>
      <c r="J221" s="90" t="s">
        <v>4995</v>
      </c>
      <c r="K221" s="90" t="s">
        <v>2177</v>
      </c>
      <c r="L221" s="94" t="s">
        <v>3239</v>
      </c>
      <c r="M221" s="92">
        <v>9000</v>
      </c>
      <c r="N221" s="92">
        <v>9000</v>
      </c>
      <c r="O221" s="92"/>
      <c r="P221" s="92"/>
      <c r="Q221" s="92"/>
      <c r="R221" s="92"/>
      <c r="S221" s="90" t="s">
        <v>3339</v>
      </c>
      <c r="T221" s="95" t="s">
        <v>4994</v>
      </c>
      <c r="U221" s="95">
        <v>0</v>
      </c>
      <c r="V221" s="95" t="s">
        <v>3558</v>
      </c>
      <c r="W221" s="95" t="s">
        <v>3557</v>
      </c>
      <c r="X221" s="96" t="s">
        <v>3353</v>
      </c>
      <c r="Y221" s="93" t="s">
        <v>4993</v>
      </c>
      <c r="Z221" s="93" t="s">
        <v>3559</v>
      </c>
      <c r="AA221" s="93" t="s">
        <v>3560</v>
      </c>
      <c r="AB221" s="93">
        <v>4</v>
      </c>
      <c r="AC221" s="93">
        <v>5</v>
      </c>
      <c r="AD221" s="93" t="s">
        <v>5002</v>
      </c>
      <c r="AE221" s="93" t="s">
        <v>4983</v>
      </c>
      <c r="AF221" s="93" t="s">
        <v>3244</v>
      </c>
      <c r="AG221" s="93" t="s">
        <v>112</v>
      </c>
      <c r="AH221" s="93" t="s">
        <v>3387</v>
      </c>
      <c r="AI221" s="93" t="s">
        <v>5001</v>
      </c>
      <c r="AJ221" s="93" t="s">
        <v>5000</v>
      </c>
      <c r="AK221" s="190" t="s">
        <v>4999</v>
      </c>
      <c r="AL221" s="93" t="s">
        <v>3564</v>
      </c>
    </row>
    <row r="222" spans="1:38" s="78" customFormat="1" ht="57.75" customHeight="1" x14ac:dyDescent="0.25">
      <c r="A222" s="87" t="s">
        <v>3231</v>
      </c>
      <c r="B222" s="91" t="s">
        <v>1997</v>
      </c>
      <c r="C222" s="84" t="s">
        <v>4998</v>
      </c>
      <c r="D222" s="85" t="s">
        <v>4998</v>
      </c>
      <c r="E222" s="85" t="s">
        <v>4997</v>
      </c>
      <c r="F222" s="85" t="s">
        <v>4996</v>
      </c>
      <c r="G222" s="86" t="s">
        <v>937</v>
      </c>
      <c r="H222" s="88" t="s">
        <v>4098</v>
      </c>
      <c r="I222" s="89" t="s">
        <v>4542</v>
      </c>
      <c r="J222" s="90" t="s">
        <v>4995</v>
      </c>
      <c r="K222" s="90" t="s">
        <v>2177</v>
      </c>
      <c r="L222" s="94" t="s">
        <v>3239</v>
      </c>
      <c r="M222" s="92">
        <v>53000</v>
      </c>
      <c r="N222" s="92">
        <v>53000</v>
      </c>
      <c r="O222" s="92"/>
      <c r="P222" s="92"/>
      <c r="Q222" s="92"/>
      <c r="R222" s="92"/>
      <c r="S222" s="90" t="s">
        <v>3339</v>
      </c>
      <c r="T222" s="95" t="s">
        <v>4994</v>
      </c>
      <c r="U222" s="95">
        <v>0</v>
      </c>
      <c r="V222" s="95" t="s">
        <v>3823</v>
      </c>
      <c r="W222" s="95" t="s">
        <v>3822</v>
      </c>
      <c r="X222" s="96" t="s">
        <v>3353</v>
      </c>
      <c r="Y222" s="93" t="s">
        <v>4993</v>
      </c>
      <c r="Z222" s="93" t="s">
        <v>3824</v>
      </c>
      <c r="AA222" s="93" t="s">
        <v>3825</v>
      </c>
      <c r="AB222" s="93">
        <v>5</v>
      </c>
      <c r="AC222" s="93">
        <v>5</v>
      </c>
      <c r="AD222" s="93">
        <v>5</v>
      </c>
      <c r="AE222" s="93" t="s">
        <v>4983</v>
      </c>
      <c r="AF222" s="93" t="s">
        <v>3244</v>
      </c>
      <c r="AG222" s="93" t="s">
        <v>3231</v>
      </c>
      <c r="AH222" s="93" t="s">
        <v>3429</v>
      </c>
      <c r="AI222" s="93" t="s">
        <v>4992</v>
      </c>
      <c r="AJ222" s="93">
        <v>45689</v>
      </c>
      <c r="AK222" s="190" t="s">
        <v>4991</v>
      </c>
      <c r="AL222" s="93" t="s">
        <v>3826</v>
      </c>
    </row>
    <row r="223" spans="1:38" s="78" customFormat="1" ht="57.75" customHeight="1" x14ac:dyDescent="0.25">
      <c r="A223" s="87" t="s">
        <v>3231</v>
      </c>
      <c r="B223" s="91" t="s">
        <v>2178</v>
      </c>
      <c r="C223" s="84" t="s">
        <v>4990</v>
      </c>
      <c r="D223" s="85" t="s">
        <v>4990</v>
      </c>
      <c r="E223" s="85" t="s">
        <v>4985</v>
      </c>
      <c r="F223" s="85" t="s">
        <v>1958</v>
      </c>
      <c r="G223" s="86" t="s">
        <v>937</v>
      </c>
      <c r="H223" s="88" t="s">
        <v>4098</v>
      </c>
      <c r="I223" s="89" t="s">
        <v>4621</v>
      </c>
      <c r="J223" s="90" t="s">
        <v>4989</v>
      </c>
      <c r="K223" s="90" t="s">
        <v>2203</v>
      </c>
      <c r="L223" s="94" t="s">
        <v>3239</v>
      </c>
      <c r="M223" s="92">
        <v>20000</v>
      </c>
      <c r="N223" s="92">
        <v>20000</v>
      </c>
      <c r="O223" s="92"/>
      <c r="P223" s="92"/>
      <c r="Q223" s="92"/>
      <c r="R223" s="92"/>
      <c r="S223" s="90" t="s">
        <v>3225</v>
      </c>
      <c r="T223" s="95" t="s">
        <v>3194</v>
      </c>
      <c r="U223" s="95">
        <v>1</v>
      </c>
      <c r="V223" s="95" t="s">
        <v>3780</v>
      </c>
      <c r="W223" s="95" t="s">
        <v>4616</v>
      </c>
      <c r="X223" s="96" t="s">
        <v>4919</v>
      </c>
      <c r="Y223" s="93" t="s">
        <v>4988</v>
      </c>
      <c r="Z223" s="93" t="s">
        <v>4610</v>
      </c>
      <c r="AA223" s="93" t="s">
        <v>4263</v>
      </c>
      <c r="AB223" s="93">
        <v>5</v>
      </c>
      <c r="AC223" s="93">
        <v>5</v>
      </c>
      <c r="AD223" s="93" t="s">
        <v>4987</v>
      </c>
      <c r="AE223" s="93" t="s">
        <v>4983</v>
      </c>
      <c r="AF223" s="93" t="s">
        <v>4611</v>
      </c>
      <c r="AG223" s="93" t="s">
        <v>3231</v>
      </c>
      <c r="AH223" s="93" t="s">
        <v>3780</v>
      </c>
      <c r="AI223" s="93" t="s">
        <v>3285</v>
      </c>
      <c r="AJ223" s="93">
        <v>2024</v>
      </c>
      <c r="AK223" s="190">
        <v>45688</v>
      </c>
      <c r="AL223" s="93" t="s">
        <v>4612</v>
      </c>
    </row>
    <row r="224" spans="1:38" s="78" customFormat="1" ht="57.75" customHeight="1" x14ac:dyDescent="0.25">
      <c r="A224" s="87" t="s">
        <v>3231</v>
      </c>
      <c r="B224" s="91" t="s">
        <v>2178</v>
      </c>
      <c r="C224" s="84" t="s">
        <v>4986</v>
      </c>
      <c r="D224" s="85" t="s">
        <v>4986</v>
      </c>
      <c r="E224" s="85" t="s">
        <v>4985</v>
      </c>
      <c r="F224" s="85" t="s">
        <v>1958</v>
      </c>
      <c r="G224" s="86" t="s">
        <v>937</v>
      </c>
      <c r="H224" s="88" t="s">
        <v>4098</v>
      </c>
      <c r="I224" s="89" t="s">
        <v>4649</v>
      </c>
      <c r="J224" s="90" t="s">
        <v>4984</v>
      </c>
      <c r="K224" s="90" t="s">
        <v>2198</v>
      </c>
      <c r="L224" s="94" t="s">
        <v>3239</v>
      </c>
      <c r="M224" s="92">
        <v>27000</v>
      </c>
      <c r="N224" s="92">
        <v>27000</v>
      </c>
      <c r="O224" s="92"/>
      <c r="P224" s="92"/>
      <c r="Q224" s="92"/>
      <c r="R224" s="92"/>
      <c r="S224" s="90" t="s">
        <v>3225</v>
      </c>
      <c r="T224" s="95" t="s">
        <v>3194</v>
      </c>
      <c r="U224" s="95">
        <v>1</v>
      </c>
      <c r="V224" s="95" t="s">
        <v>3780</v>
      </c>
      <c r="W224" s="95" t="s">
        <v>4608</v>
      </c>
      <c r="X224" s="96" t="s">
        <v>4919</v>
      </c>
      <c r="Y224" s="93" t="s">
        <v>4609</v>
      </c>
      <c r="Z224" s="93" t="s">
        <v>4610</v>
      </c>
      <c r="AA224" s="93" t="s">
        <v>4263</v>
      </c>
      <c r="AB224" s="93">
        <v>5</v>
      </c>
      <c r="AC224" s="93">
        <v>5</v>
      </c>
      <c r="AD224" s="93"/>
      <c r="AE224" s="93" t="s">
        <v>4983</v>
      </c>
      <c r="AF224" s="93" t="s">
        <v>4611</v>
      </c>
      <c r="AG224" s="93" t="s">
        <v>3231</v>
      </c>
      <c r="AH224" s="93" t="s">
        <v>3780</v>
      </c>
      <c r="AI224" s="93" t="s">
        <v>3285</v>
      </c>
      <c r="AJ224" s="93">
        <v>2024</v>
      </c>
      <c r="AK224" s="190">
        <v>45688</v>
      </c>
      <c r="AL224" s="93" t="s">
        <v>4612</v>
      </c>
    </row>
    <row r="225" spans="1:63" s="78" customFormat="1" ht="57.75" customHeight="1" x14ac:dyDescent="0.25">
      <c r="A225" s="180" t="s">
        <v>3245</v>
      </c>
      <c r="B225" s="91">
        <v>7700</v>
      </c>
      <c r="C225" s="84" t="s">
        <v>4982</v>
      </c>
      <c r="D225" s="85" t="s">
        <v>4982</v>
      </c>
      <c r="E225" s="85" t="s">
        <v>4981</v>
      </c>
      <c r="F225" s="85" t="s">
        <v>4980</v>
      </c>
      <c r="G225" s="86" t="s">
        <v>937</v>
      </c>
      <c r="H225" s="88" t="s">
        <v>4098</v>
      </c>
      <c r="I225" s="89">
        <v>164</v>
      </c>
      <c r="J225" s="90" t="s">
        <v>4979</v>
      </c>
      <c r="K225" s="90" t="s">
        <v>4978</v>
      </c>
      <c r="L225" s="94" t="s">
        <v>3239</v>
      </c>
      <c r="M225" s="92">
        <v>1000</v>
      </c>
      <c r="N225" s="92">
        <v>1000</v>
      </c>
      <c r="O225" s="92"/>
      <c r="P225" s="92"/>
      <c r="Q225" s="92"/>
      <c r="R225" s="92"/>
      <c r="S225" s="90" t="s">
        <v>3225</v>
      </c>
      <c r="T225" s="95" t="s">
        <v>4977</v>
      </c>
      <c r="U225" s="95">
        <v>1</v>
      </c>
      <c r="V225" s="95" t="s">
        <v>4976</v>
      </c>
      <c r="W225" s="95" t="s">
        <v>3291</v>
      </c>
      <c r="X225" s="96" t="s">
        <v>4975</v>
      </c>
      <c r="Y225" s="93" t="s">
        <v>3292</v>
      </c>
      <c r="Z225" s="93"/>
      <c r="AA225" s="93"/>
      <c r="AB225" s="93"/>
      <c r="AC225" s="93"/>
      <c r="AD225" s="93"/>
      <c r="AE225" s="93"/>
      <c r="AF225" s="93"/>
      <c r="AG225" s="93"/>
      <c r="AH225" s="93"/>
      <c r="AI225" s="93"/>
      <c r="AJ225" s="93"/>
      <c r="AK225" s="190"/>
      <c r="AL225" s="93"/>
    </row>
    <row r="226" spans="1:63" s="78" customFormat="1" ht="57.75" customHeight="1" x14ac:dyDescent="0.25">
      <c r="A226" s="87" t="s">
        <v>3231</v>
      </c>
      <c r="B226" s="91" t="s">
        <v>799</v>
      </c>
      <c r="C226" s="84" t="s">
        <v>4974</v>
      </c>
      <c r="D226" s="85" t="str">
        <f>CONCATENATE(E226, "-", F226, "-", G226, "-", H226, "-", I226, "-", A226)</f>
        <v>77-541-4-2024-0036-No</v>
      </c>
      <c r="E226" s="85" t="str">
        <f>MID(J226,1,2)</f>
        <v>77</v>
      </c>
      <c r="F226" s="85" t="str">
        <f>MID(J226,6,3)</f>
        <v>541</v>
      </c>
      <c r="G226" s="86" t="s">
        <v>937</v>
      </c>
      <c r="H226" s="88" t="s">
        <v>4098</v>
      </c>
      <c r="I226" s="89" t="s">
        <v>4270</v>
      </c>
      <c r="J226" s="90" t="s">
        <v>4973</v>
      </c>
      <c r="K226" s="90" t="s">
        <v>4972</v>
      </c>
      <c r="L226" s="94" t="s">
        <v>3239</v>
      </c>
      <c r="M226" s="92">
        <v>200000</v>
      </c>
      <c r="N226" s="92">
        <v>200000</v>
      </c>
      <c r="O226" s="92"/>
      <c r="P226" s="92"/>
      <c r="Q226" s="92"/>
      <c r="R226" s="92"/>
      <c r="S226" s="90" t="s">
        <v>3339</v>
      </c>
      <c r="T226" s="95" t="s">
        <v>4971</v>
      </c>
      <c r="U226" s="95">
        <v>0</v>
      </c>
      <c r="V226" s="95" t="s">
        <v>4970</v>
      </c>
      <c r="W226" s="95" t="s">
        <v>3342</v>
      </c>
      <c r="X226" s="96" t="s">
        <v>4919</v>
      </c>
      <c r="Y226" s="93" t="s">
        <v>3850</v>
      </c>
      <c r="Z226" s="93" t="s">
        <v>3343</v>
      </c>
      <c r="AA226" s="93" t="s">
        <v>3344</v>
      </c>
      <c r="AB226" s="93" t="s">
        <v>3345</v>
      </c>
      <c r="AC226" s="93" t="s">
        <v>3345</v>
      </c>
      <c r="AD226" s="93" t="s">
        <v>3345</v>
      </c>
      <c r="AE226" s="93" t="s">
        <v>4969</v>
      </c>
      <c r="AF226" s="93" t="s">
        <v>3244</v>
      </c>
      <c r="AG226" s="93" t="s">
        <v>132</v>
      </c>
      <c r="AH226" s="93" t="s">
        <v>4968</v>
      </c>
      <c r="AI226" s="93" t="s">
        <v>4210</v>
      </c>
      <c r="AJ226" s="93" t="s">
        <v>4967</v>
      </c>
      <c r="AK226" s="190">
        <v>45688</v>
      </c>
      <c r="AL226" s="93" t="s">
        <v>4966</v>
      </c>
    </row>
    <row r="227" spans="1:63" s="78" customFormat="1" ht="57.75" customHeight="1" x14ac:dyDescent="0.25">
      <c r="A227" s="180" t="s">
        <v>3245</v>
      </c>
      <c r="B227" s="91" t="s">
        <v>9</v>
      </c>
      <c r="C227" s="84" t="s">
        <v>4965</v>
      </c>
      <c r="D227" s="85" t="str">
        <f>CONCATENATE(E227, "-", F227, "-", G227, "-", H227, "-", I227, "-", A227)</f>
        <v>04-541-4-2021-110-Sí</v>
      </c>
      <c r="E227" s="85" t="s">
        <v>807</v>
      </c>
      <c r="F227" s="85" t="s">
        <v>1958</v>
      </c>
      <c r="G227" s="86" t="s">
        <v>937</v>
      </c>
      <c r="H227" s="88" t="s">
        <v>4964</v>
      </c>
      <c r="I227" s="89">
        <v>110</v>
      </c>
      <c r="J227" s="90" t="s">
        <v>4963</v>
      </c>
      <c r="K227" s="90" t="s">
        <v>4962</v>
      </c>
      <c r="L227" s="94" t="s">
        <v>3239</v>
      </c>
      <c r="M227" s="92">
        <v>4034799</v>
      </c>
      <c r="N227" s="92"/>
      <c r="O227" s="92"/>
      <c r="P227" s="92"/>
      <c r="Q227" s="92"/>
      <c r="R227" s="92"/>
      <c r="S227" s="90" t="s">
        <v>4961</v>
      </c>
      <c r="T227" s="95" t="s">
        <v>4960</v>
      </c>
      <c r="U227" s="95">
        <v>0</v>
      </c>
      <c r="V227" s="95" t="s">
        <v>4959</v>
      </c>
      <c r="W227" s="95" t="s">
        <v>4958</v>
      </c>
      <c r="X227" s="96"/>
      <c r="Y227" s="93" t="s">
        <v>4957</v>
      </c>
      <c r="Z227" s="93" t="s">
        <v>4956</v>
      </c>
      <c r="AA227" s="93" t="s">
        <v>4955</v>
      </c>
      <c r="AB227" s="93"/>
      <c r="AC227" s="93">
        <v>28</v>
      </c>
      <c r="AD227" s="93"/>
      <c r="AE227" s="93" t="s">
        <v>4954</v>
      </c>
      <c r="AF227" s="93" t="s">
        <v>3456</v>
      </c>
      <c r="AG227" s="93" t="s">
        <v>3245</v>
      </c>
      <c r="AH227" s="93" t="s">
        <v>4953</v>
      </c>
      <c r="AI227" s="93" t="s">
        <v>4952</v>
      </c>
      <c r="AJ227" s="93" t="s">
        <v>3878</v>
      </c>
      <c r="AK227" s="190" t="s">
        <v>4951</v>
      </c>
      <c r="AL227" s="93" t="s">
        <v>4950</v>
      </c>
    </row>
    <row r="228" spans="1:63" s="78" customFormat="1" ht="57.75" customHeight="1" x14ac:dyDescent="0.25">
      <c r="A228" s="180" t="s">
        <v>3245</v>
      </c>
      <c r="B228" s="195">
        <v>1200</v>
      </c>
      <c r="C228" s="103" t="s">
        <v>4949</v>
      </c>
      <c r="D228" s="97" t="str">
        <f>CONCATENATE(E228, "-", F228, "-", G228, "-", H228, "-", I228, "-", A228)</f>
        <v>12-543-4-2025-166-Sí</v>
      </c>
      <c r="E228" s="97">
        <v>12</v>
      </c>
      <c r="F228" s="97">
        <v>543</v>
      </c>
      <c r="G228" s="98">
        <v>4</v>
      </c>
      <c r="H228" s="194">
        <v>2025</v>
      </c>
      <c r="I228" s="193">
        <v>166</v>
      </c>
      <c r="J228" s="96" t="s">
        <v>4948</v>
      </c>
      <c r="K228" s="96" t="s">
        <v>4947</v>
      </c>
      <c r="L228" s="96" t="s">
        <v>3239</v>
      </c>
      <c r="M228" s="100">
        <v>25000</v>
      </c>
      <c r="N228" s="100">
        <v>25000</v>
      </c>
      <c r="O228" s="104"/>
      <c r="P228" s="100"/>
      <c r="Q228" s="100"/>
      <c r="R228" s="100"/>
      <c r="S228" s="93" t="s">
        <v>3339</v>
      </c>
      <c r="T228" s="93" t="s">
        <v>4946</v>
      </c>
      <c r="U228" s="93">
        <v>0</v>
      </c>
      <c r="V228" s="93" t="s">
        <v>4945</v>
      </c>
      <c r="W228" s="93" t="s">
        <v>4944</v>
      </c>
      <c r="X228" s="93"/>
      <c r="Y228" s="93" t="s">
        <v>4918</v>
      </c>
      <c r="Z228" s="93" t="s">
        <v>4943</v>
      </c>
      <c r="AA228" s="93" t="s">
        <v>4942</v>
      </c>
      <c r="AB228" s="93" t="s">
        <v>4941</v>
      </c>
      <c r="AC228" s="93"/>
      <c r="AD228" s="93"/>
      <c r="AE228" s="190" t="s">
        <v>4940</v>
      </c>
      <c r="AF228" s="93" t="s">
        <v>4914</v>
      </c>
      <c r="AG228" s="96" t="s">
        <v>112</v>
      </c>
      <c r="AH228" s="96" t="s">
        <v>4913</v>
      </c>
      <c r="AI228" s="96">
        <v>45825</v>
      </c>
      <c r="AJ228" s="192" t="s">
        <v>4939</v>
      </c>
      <c r="AK228" s="191"/>
      <c r="AL228" s="99" t="s">
        <v>4938</v>
      </c>
    </row>
    <row r="229" spans="1:63" s="78" customFormat="1" ht="57.75" customHeight="1" x14ac:dyDescent="0.25">
      <c r="A229" s="87" t="s">
        <v>3231</v>
      </c>
      <c r="B229" s="189" t="s">
        <v>13</v>
      </c>
      <c r="C229" s="188" t="s">
        <v>4937</v>
      </c>
      <c r="D229" s="97" t="str">
        <f>CONCATENATE(E229, "-", F229, "-", G229, "-", H229, "-", I229, "-", A229)</f>
        <v>05-322-4-2025-168-No</v>
      </c>
      <c r="E229" s="187" t="s">
        <v>4936</v>
      </c>
      <c r="F229" s="187" t="s">
        <v>4935</v>
      </c>
      <c r="G229" s="187" t="s">
        <v>937</v>
      </c>
      <c r="H229" s="186" t="s">
        <v>4093</v>
      </c>
      <c r="I229" s="185">
        <v>168</v>
      </c>
      <c r="J229" s="180" t="s">
        <v>1304</v>
      </c>
      <c r="K229" s="180" t="s">
        <v>1305</v>
      </c>
      <c r="L229" s="180" t="s">
        <v>3239</v>
      </c>
      <c r="M229" s="92">
        <v>1000</v>
      </c>
      <c r="N229" s="182">
        <v>1000</v>
      </c>
      <c r="O229" s="183"/>
      <c r="P229" s="182"/>
      <c r="Q229" s="182"/>
      <c r="R229" s="182"/>
      <c r="S229" s="178" t="s">
        <v>3225</v>
      </c>
      <c r="T229" s="178" t="s">
        <v>3194</v>
      </c>
      <c r="U229" s="178">
        <v>1</v>
      </c>
      <c r="V229" s="178" t="s">
        <v>4934</v>
      </c>
      <c r="W229" s="178" t="s">
        <v>4932</v>
      </c>
      <c r="X229" s="178"/>
      <c r="Y229" s="178" t="s">
        <v>4933</v>
      </c>
      <c r="Z229" s="178" t="s">
        <v>4932</v>
      </c>
      <c r="AA229" s="178" t="s">
        <v>4931</v>
      </c>
      <c r="AB229" s="178" t="s">
        <v>4930</v>
      </c>
      <c r="AC229" s="178" t="s">
        <v>4930</v>
      </c>
      <c r="AD229" s="178" t="s">
        <v>4930</v>
      </c>
      <c r="AE229" s="181" t="s">
        <v>4929</v>
      </c>
      <c r="AF229" s="178" t="s">
        <v>4928</v>
      </c>
      <c r="AG229" s="180" t="s">
        <v>132</v>
      </c>
      <c r="AH229" s="180" t="s">
        <v>4927</v>
      </c>
      <c r="AI229" s="180">
        <v>2025</v>
      </c>
      <c r="AJ229" s="179"/>
      <c r="AK229" s="190">
        <v>46022</v>
      </c>
      <c r="AL229" s="178" t="s">
        <v>4926</v>
      </c>
    </row>
    <row r="230" spans="1:63" s="78" customFormat="1" ht="57.75" customHeight="1" x14ac:dyDescent="0.25">
      <c r="A230" s="180" t="s">
        <v>3245</v>
      </c>
      <c r="B230" s="189">
        <v>1200</v>
      </c>
      <c r="C230" s="188" t="s">
        <v>4925</v>
      </c>
      <c r="D230" s="187"/>
      <c r="E230" s="187"/>
      <c r="F230" s="187"/>
      <c r="G230" s="187"/>
      <c r="H230" s="186"/>
      <c r="I230" s="185"/>
      <c r="J230" s="180" t="s">
        <v>4924</v>
      </c>
      <c r="K230" s="180" t="s">
        <v>4923</v>
      </c>
      <c r="L230" s="180" t="s">
        <v>3239</v>
      </c>
      <c r="M230" s="184">
        <v>5000</v>
      </c>
      <c r="N230" s="182">
        <v>5000</v>
      </c>
      <c r="O230" s="183"/>
      <c r="P230" s="182"/>
      <c r="Q230" s="182"/>
      <c r="R230" s="182"/>
      <c r="S230" s="178" t="s">
        <v>3225</v>
      </c>
      <c r="T230" s="178" t="s">
        <v>4922</v>
      </c>
      <c r="U230" s="178">
        <v>1</v>
      </c>
      <c r="V230" s="178" t="s">
        <v>4921</v>
      </c>
      <c r="W230" s="178" t="s">
        <v>4920</v>
      </c>
      <c r="X230" s="178" t="s">
        <v>4919</v>
      </c>
      <c r="Y230" s="178" t="s">
        <v>4918</v>
      </c>
      <c r="Z230" s="178" t="s">
        <v>4917</v>
      </c>
      <c r="AA230" s="178" t="s">
        <v>4916</v>
      </c>
      <c r="AB230" s="178"/>
      <c r="AC230" s="178"/>
      <c r="AD230" s="178"/>
      <c r="AE230" s="181" t="s">
        <v>4915</v>
      </c>
      <c r="AF230" s="178" t="s">
        <v>4914</v>
      </c>
      <c r="AG230" s="180" t="s">
        <v>112</v>
      </c>
      <c r="AH230" s="180" t="s">
        <v>4913</v>
      </c>
      <c r="AI230" s="180">
        <v>45869</v>
      </c>
      <c r="AJ230" s="179" t="s">
        <v>3472</v>
      </c>
      <c r="AK230" s="178" t="s">
        <v>4912</v>
      </c>
      <c r="AL230" s="178" t="s">
        <v>4911</v>
      </c>
      <c r="AM230" s="173"/>
      <c r="AN230" s="173"/>
      <c r="AO230" s="174"/>
      <c r="AP230" s="176"/>
      <c r="AQ230" s="177"/>
      <c r="AR230" s="176"/>
      <c r="AS230" s="176"/>
      <c r="AT230" s="176"/>
      <c r="AU230" s="174"/>
      <c r="AV230" s="174"/>
      <c r="AW230" s="174"/>
      <c r="AX230" s="174"/>
      <c r="AY230" s="174"/>
      <c r="AZ230" s="174"/>
      <c r="BA230" s="174"/>
      <c r="BB230" s="174"/>
      <c r="BC230" s="174"/>
      <c r="BD230" s="174"/>
      <c r="BE230" s="174"/>
      <c r="BF230" s="174"/>
      <c r="BG230" s="175"/>
      <c r="BH230" s="174"/>
      <c r="BI230" s="173"/>
      <c r="BJ230" s="173"/>
      <c r="BK230" s="173"/>
    </row>
    <row r="231" spans="1:63" s="78" customFormat="1" ht="57.75" customHeight="1" x14ac:dyDescent="0.35">
      <c r="A231" s="172"/>
      <c r="B231" s="171"/>
      <c r="C231" s="171"/>
      <c r="D231" s="171"/>
      <c r="E231" s="171"/>
      <c r="F231" s="171"/>
      <c r="G231" s="171"/>
      <c r="H231" s="172"/>
      <c r="I231" s="172"/>
      <c r="J231" s="172"/>
      <c r="K231" s="172"/>
      <c r="L231" s="171"/>
      <c r="M231" s="171"/>
      <c r="N231" s="172">
        <f>SUBTOTAL(9,N2:N230)</f>
        <v>9731074.4199999999</v>
      </c>
      <c r="O231" s="172">
        <f>SUBTOTAL(9,O2:O227)</f>
        <v>1116430.28</v>
      </c>
      <c r="P231" s="172">
        <f>SUBTOTAL(9,P2:P227)</f>
        <v>474866.07999999996</v>
      </c>
      <c r="Q231" s="172">
        <f>SUBTOTAL(9,Q2:Q227)</f>
        <v>391144.75</v>
      </c>
      <c r="R231" s="172">
        <f>SUBTOTAL(9,R49:R227)</f>
        <v>0</v>
      </c>
      <c r="S231" s="171"/>
      <c r="T231" s="171"/>
      <c r="U231" s="171"/>
      <c r="V231" s="171"/>
      <c r="W231" s="171"/>
      <c r="X231" s="171"/>
      <c r="Y231" s="171"/>
      <c r="Z231" s="171"/>
      <c r="AA231" s="170"/>
      <c r="AB231" s="170"/>
      <c r="AC231" s="170"/>
      <c r="AD231" s="170"/>
      <c r="AE231" s="170"/>
      <c r="AF231" s="170"/>
      <c r="AG231" s="170"/>
      <c r="AH231" s="170"/>
      <c r="AI231" s="170"/>
      <c r="AJ231" s="170"/>
      <c r="AK231" s="170"/>
      <c r="AL231" s="170"/>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row>
    <row r="232" spans="1:63" s="78" customFormat="1" ht="57.75" customHeight="1" x14ac:dyDescent="0.35">
      <c r="A232" s="165"/>
      <c r="B232" s="169"/>
      <c r="C232" s="168"/>
      <c r="D232" s="167"/>
      <c r="E232" s="106"/>
      <c r="F232" s="106"/>
      <c r="G232" s="166"/>
      <c r="H232" s="165"/>
      <c r="I232" s="164"/>
      <c r="J232" s="163"/>
      <c r="K232" s="163"/>
      <c r="L232" s="163"/>
      <c r="M232" s="163"/>
      <c r="N232" s="163"/>
      <c r="O232" s="163"/>
      <c r="P232" s="163"/>
      <c r="Q232" s="163"/>
      <c r="R232" s="163"/>
      <c r="S232" s="163"/>
      <c r="T232" s="163"/>
      <c r="U232" s="163"/>
      <c r="V232" s="163"/>
      <c r="W232" s="163"/>
      <c r="X232" s="163"/>
      <c r="Y232" s="160"/>
      <c r="Z232" s="160"/>
      <c r="AA232" s="160"/>
      <c r="AB232" s="160"/>
      <c r="AC232" s="160"/>
      <c r="AD232" s="160"/>
      <c r="AE232" s="160"/>
      <c r="AF232" s="160"/>
      <c r="AG232" s="162"/>
      <c r="AH232" s="160"/>
      <c r="AI232" s="160"/>
      <c r="AJ232" s="160"/>
      <c r="AK232" s="161"/>
      <c r="AL232" s="160"/>
    </row>
    <row r="233" spans="1:63" s="78" customFormat="1" ht="57.75" customHeight="1" x14ac:dyDescent="0.25">
      <c r="AA233" s="105"/>
      <c r="AB233" s="105"/>
      <c r="AC233" s="105"/>
      <c r="AD233" s="105"/>
      <c r="AE233" s="105"/>
      <c r="AF233" s="105"/>
      <c r="AL233" s="105"/>
    </row>
    <row r="234" spans="1:63" s="78" customFormat="1" ht="57.75" customHeight="1" x14ac:dyDescent="0.25">
      <c r="AA234" s="105"/>
      <c r="AB234" s="105"/>
      <c r="AC234" s="105"/>
      <c r="AD234" s="105"/>
      <c r="AE234" s="105"/>
      <c r="AF234" s="105"/>
      <c r="AL234" s="105"/>
    </row>
    <row r="235" spans="1:63" s="78" customFormat="1" ht="57.75" customHeight="1" x14ac:dyDescent="0.25">
      <c r="AA235" s="105"/>
      <c r="AB235" s="105"/>
      <c r="AC235" s="105"/>
      <c r="AD235" s="105"/>
      <c r="AE235" s="105"/>
      <c r="AF235" s="105"/>
      <c r="AL235" s="105"/>
    </row>
    <row r="236" spans="1:63" s="78" customFormat="1" ht="57.75" customHeight="1" x14ac:dyDescent="0.25">
      <c r="AA236" s="105"/>
      <c r="AB236" s="105"/>
      <c r="AC236" s="105"/>
      <c r="AD236" s="105"/>
      <c r="AE236" s="105"/>
      <c r="AF236" s="105"/>
      <c r="AL236" s="105"/>
    </row>
    <row r="237" spans="1:63" s="78" customFormat="1" ht="57.75" customHeight="1" x14ac:dyDescent="0.25">
      <c r="AA237" s="105"/>
      <c r="AB237" s="105"/>
      <c r="AC237" s="105"/>
      <c r="AD237" s="105"/>
      <c r="AE237" s="105"/>
      <c r="AF237" s="105"/>
      <c r="AL237" s="105"/>
    </row>
    <row r="238" spans="1:63" s="78" customFormat="1" ht="57.75" customHeight="1" x14ac:dyDescent="0.25">
      <c r="AA238" s="105"/>
      <c r="AB238" s="105"/>
      <c r="AC238" s="105"/>
      <c r="AD238" s="105"/>
      <c r="AE238" s="105"/>
      <c r="AF238" s="105"/>
      <c r="AL238" s="105"/>
    </row>
    <row r="239" spans="1:63" s="78" customFormat="1" ht="57.75" customHeight="1" x14ac:dyDescent="0.25">
      <c r="AA239" s="105"/>
      <c r="AB239" s="105"/>
      <c r="AC239" s="105"/>
      <c r="AD239" s="105"/>
      <c r="AE239" s="105"/>
      <c r="AF239" s="105"/>
      <c r="AL239" s="105"/>
    </row>
    <row r="240" spans="1:63" s="78" customFormat="1" ht="57.75" customHeight="1" x14ac:dyDescent="0.25">
      <c r="AA240" s="105"/>
      <c r="AB240" s="105"/>
      <c r="AC240" s="105"/>
      <c r="AD240" s="105"/>
      <c r="AE240" s="105"/>
      <c r="AF240" s="105"/>
      <c r="AL240" s="105"/>
    </row>
    <row r="241" spans="27:38" s="78" customFormat="1" ht="57.75" customHeight="1" x14ac:dyDescent="0.25">
      <c r="AA241" s="105"/>
      <c r="AB241" s="105"/>
      <c r="AC241" s="105"/>
      <c r="AD241" s="105"/>
      <c r="AE241" s="105"/>
      <c r="AF241" s="105"/>
      <c r="AL241" s="105"/>
    </row>
    <row r="242" spans="27:38" s="78" customFormat="1" ht="57.75" customHeight="1" x14ac:dyDescent="0.25">
      <c r="AA242" s="105"/>
      <c r="AB242" s="105"/>
      <c r="AC242" s="105"/>
      <c r="AD242" s="105"/>
      <c r="AE242" s="105"/>
      <c r="AF242" s="105"/>
      <c r="AL242" s="105"/>
    </row>
    <row r="243" spans="27:38" s="78" customFormat="1" ht="57.75" customHeight="1" x14ac:dyDescent="0.25">
      <c r="AA243" s="105"/>
      <c r="AB243" s="105"/>
      <c r="AC243" s="105"/>
      <c r="AD243" s="105"/>
      <c r="AE243" s="105"/>
      <c r="AF243" s="105"/>
      <c r="AL243" s="105"/>
    </row>
    <row r="244" spans="27:38" s="78" customFormat="1" ht="57.75" customHeight="1" x14ac:dyDescent="0.25">
      <c r="AA244" s="105"/>
      <c r="AB244" s="105"/>
      <c r="AC244" s="105"/>
      <c r="AD244" s="105"/>
      <c r="AE244" s="105"/>
      <c r="AF244" s="105"/>
      <c r="AL244" s="105"/>
    </row>
    <row r="245" spans="27:38" s="78" customFormat="1" ht="57.75" customHeight="1" x14ac:dyDescent="0.25">
      <c r="AA245" s="105"/>
      <c r="AB245" s="105"/>
      <c r="AC245" s="105"/>
      <c r="AD245" s="105"/>
      <c r="AE245" s="105"/>
      <c r="AF245" s="105"/>
      <c r="AL245" s="105"/>
    </row>
    <row r="246" spans="27:38" s="78" customFormat="1" ht="57.75" customHeight="1" x14ac:dyDescent="0.25">
      <c r="AA246" s="105"/>
      <c r="AB246" s="105"/>
      <c r="AC246" s="105"/>
      <c r="AD246" s="105"/>
      <c r="AE246" s="105"/>
      <c r="AF246" s="105"/>
      <c r="AL246" s="105"/>
    </row>
    <row r="247" spans="27:38" s="78" customFormat="1" ht="57.75" customHeight="1" x14ac:dyDescent="0.25">
      <c r="AA247" s="105"/>
      <c r="AB247" s="105"/>
      <c r="AC247" s="105"/>
      <c r="AD247" s="105"/>
      <c r="AE247" s="105"/>
      <c r="AF247" s="105"/>
      <c r="AL247" s="105"/>
    </row>
    <row r="248" spans="27:38" s="78" customFormat="1" ht="57.75" customHeight="1" x14ac:dyDescent="0.25">
      <c r="AA248" s="105"/>
      <c r="AB248" s="105"/>
      <c r="AC248" s="105"/>
      <c r="AD248" s="105"/>
      <c r="AE248" s="105"/>
      <c r="AF248" s="105"/>
      <c r="AL248" s="105"/>
    </row>
    <row r="249" spans="27:38" s="78" customFormat="1" ht="57.75" customHeight="1" x14ac:dyDescent="0.25">
      <c r="AA249" s="105"/>
      <c r="AB249" s="105"/>
      <c r="AC249" s="105"/>
      <c r="AD249" s="105"/>
      <c r="AE249" s="105"/>
      <c r="AF249" s="105"/>
      <c r="AL249" s="105"/>
    </row>
    <row r="250" spans="27:38" s="78" customFormat="1" ht="57.75" customHeight="1" x14ac:dyDescent="0.25">
      <c r="AA250" s="105"/>
      <c r="AB250" s="105"/>
      <c r="AC250" s="105"/>
      <c r="AD250" s="105"/>
      <c r="AE250" s="105"/>
      <c r="AF250" s="105"/>
      <c r="AL250" s="105"/>
    </row>
    <row r="251" spans="27:38" s="78" customFormat="1" ht="57.75" customHeight="1" x14ac:dyDescent="0.25">
      <c r="AA251" s="105"/>
      <c r="AB251" s="105"/>
      <c r="AC251" s="105"/>
      <c r="AD251" s="105"/>
      <c r="AE251" s="105"/>
      <c r="AF251" s="105"/>
      <c r="AL251" s="105"/>
    </row>
    <row r="252" spans="27:38" s="78" customFormat="1" ht="57.75" customHeight="1" x14ac:dyDescent="0.25">
      <c r="AA252" s="105"/>
      <c r="AB252" s="105"/>
      <c r="AC252" s="105"/>
      <c r="AD252" s="105"/>
      <c r="AE252" s="105"/>
      <c r="AF252" s="105"/>
      <c r="AL252" s="105"/>
    </row>
    <row r="253" spans="27:38" s="78" customFormat="1" ht="57.75" customHeight="1" x14ac:dyDescent="0.25">
      <c r="AA253" s="105"/>
      <c r="AB253" s="105"/>
      <c r="AC253" s="105"/>
      <c r="AD253" s="105"/>
      <c r="AE253" s="105"/>
      <c r="AF253" s="105"/>
      <c r="AL253" s="105"/>
    </row>
    <row r="254" spans="27:38" s="78" customFormat="1" ht="57.75" customHeight="1" x14ac:dyDescent="0.25">
      <c r="AA254" s="105"/>
      <c r="AB254" s="105"/>
      <c r="AC254" s="105"/>
      <c r="AD254" s="105"/>
      <c r="AE254" s="105"/>
      <c r="AF254" s="105"/>
      <c r="AL254" s="105"/>
    </row>
    <row r="255" spans="27:38" s="78" customFormat="1" ht="57.75" customHeight="1" x14ac:dyDescent="0.25">
      <c r="AA255" s="105"/>
      <c r="AB255" s="105"/>
      <c r="AC255" s="105"/>
      <c r="AD255" s="105"/>
      <c r="AE255" s="105"/>
      <c r="AF255" s="105"/>
      <c r="AL255" s="105"/>
    </row>
    <row r="256" spans="27:38" s="78" customFormat="1" ht="57.75" customHeight="1" x14ac:dyDescent="0.25">
      <c r="AA256" s="105"/>
      <c r="AB256" s="105"/>
      <c r="AC256" s="105"/>
      <c r="AD256" s="105"/>
      <c r="AE256" s="105"/>
      <c r="AF256" s="105"/>
      <c r="AL256" s="105"/>
    </row>
    <row r="257" spans="27:38" s="78" customFormat="1" ht="57.75" customHeight="1" x14ac:dyDescent="0.25">
      <c r="AA257" s="105"/>
      <c r="AB257" s="105"/>
      <c r="AC257" s="105"/>
      <c r="AD257" s="105"/>
      <c r="AE257" s="105"/>
      <c r="AF257" s="105"/>
      <c r="AL257" s="105"/>
    </row>
    <row r="258" spans="27:38" s="78" customFormat="1" ht="57.75" customHeight="1" x14ac:dyDescent="0.25">
      <c r="AA258" s="105"/>
      <c r="AB258" s="105"/>
      <c r="AC258" s="105"/>
      <c r="AD258" s="105"/>
      <c r="AE258" s="105"/>
      <c r="AF258" s="105"/>
      <c r="AL258" s="105"/>
    </row>
    <row r="259" spans="27:38" s="78" customFormat="1" ht="57.75" customHeight="1" x14ac:dyDescent="0.25">
      <c r="AA259" s="105"/>
      <c r="AB259" s="105"/>
      <c r="AC259" s="105"/>
      <c r="AD259" s="105"/>
      <c r="AE259" s="105"/>
      <c r="AF259" s="105"/>
      <c r="AL259" s="105"/>
    </row>
    <row r="260" spans="27:38" s="78" customFormat="1" ht="57.75" customHeight="1" x14ac:dyDescent="0.25">
      <c r="AA260" s="105"/>
      <c r="AB260" s="105"/>
      <c r="AC260" s="105"/>
      <c r="AD260" s="105"/>
      <c r="AE260" s="105"/>
      <c r="AF260" s="105"/>
      <c r="AL260" s="105"/>
    </row>
    <row r="261" spans="27:38" s="78" customFormat="1" ht="57.75" customHeight="1" x14ac:dyDescent="0.25">
      <c r="AA261" s="105"/>
      <c r="AB261" s="105"/>
      <c r="AC261" s="105"/>
      <c r="AD261" s="105"/>
      <c r="AE261" s="105"/>
      <c r="AF261" s="105"/>
      <c r="AL261" s="105"/>
    </row>
    <row r="262" spans="27:38" s="78" customFormat="1" ht="57.75" customHeight="1" x14ac:dyDescent="0.25">
      <c r="AA262" s="105"/>
      <c r="AB262" s="105"/>
      <c r="AC262" s="105"/>
      <c r="AD262" s="105"/>
      <c r="AE262" s="105"/>
      <c r="AF262" s="105"/>
      <c r="AL262" s="105"/>
    </row>
    <row r="263" spans="27:38" s="78" customFormat="1" ht="57.75" customHeight="1" x14ac:dyDescent="0.25">
      <c r="AA263" s="105"/>
      <c r="AB263" s="105"/>
      <c r="AC263" s="105"/>
      <c r="AD263" s="105"/>
      <c r="AE263" s="105"/>
      <c r="AF263" s="105"/>
      <c r="AL263" s="105"/>
    </row>
    <row r="264" spans="27:38" s="78" customFormat="1" ht="57.75" customHeight="1" x14ac:dyDescent="0.25">
      <c r="AA264" s="105"/>
      <c r="AB264" s="105"/>
      <c r="AC264" s="105"/>
      <c r="AD264" s="105"/>
      <c r="AE264" s="105"/>
      <c r="AF264" s="105"/>
      <c r="AL264" s="105"/>
    </row>
    <row r="265" spans="27:38" s="78" customFormat="1" ht="57.75" customHeight="1" x14ac:dyDescent="0.25">
      <c r="AA265" s="105"/>
      <c r="AB265" s="105"/>
      <c r="AC265" s="105"/>
      <c r="AD265" s="105"/>
      <c r="AE265" s="105"/>
      <c r="AF265" s="105"/>
      <c r="AL265" s="105"/>
    </row>
    <row r="266" spans="27:38" s="78" customFormat="1" ht="57.75" customHeight="1" x14ac:dyDescent="0.25">
      <c r="AA266" s="105"/>
      <c r="AB266" s="105"/>
      <c r="AC266" s="105"/>
      <c r="AD266" s="105"/>
      <c r="AE266" s="105"/>
      <c r="AF266" s="105"/>
      <c r="AL266" s="105"/>
    </row>
    <row r="267" spans="27:38" s="78" customFormat="1" ht="57.75" customHeight="1" x14ac:dyDescent="0.25">
      <c r="AA267" s="105"/>
      <c r="AB267" s="105"/>
      <c r="AC267" s="105"/>
      <c r="AD267" s="105"/>
      <c r="AE267" s="105"/>
      <c r="AF267" s="105"/>
      <c r="AL267" s="105"/>
    </row>
    <row r="268" spans="27:38" s="78" customFormat="1" ht="57.75" customHeight="1" x14ac:dyDescent="0.25">
      <c r="AA268" s="105"/>
      <c r="AB268" s="105"/>
      <c r="AC268" s="105"/>
      <c r="AD268" s="105"/>
      <c r="AE268" s="105"/>
      <c r="AF268" s="105"/>
      <c r="AL268" s="105"/>
    </row>
    <row r="269" spans="27:38" s="78" customFormat="1" ht="57.75" customHeight="1" x14ac:dyDescent="0.25">
      <c r="AA269" s="105"/>
      <c r="AB269" s="105"/>
      <c r="AC269" s="105"/>
      <c r="AD269" s="105"/>
      <c r="AE269" s="105"/>
      <c r="AF269" s="105"/>
      <c r="AL269" s="105"/>
    </row>
    <row r="270" spans="27:38" s="78" customFormat="1" ht="57.75" customHeight="1" x14ac:dyDescent="0.25">
      <c r="AA270" s="105"/>
      <c r="AB270" s="105"/>
      <c r="AC270" s="105"/>
      <c r="AD270" s="105"/>
      <c r="AE270" s="105"/>
      <c r="AF270" s="105"/>
      <c r="AL270" s="105"/>
    </row>
    <row r="271" spans="27:38" s="78" customFormat="1" ht="57.75" customHeight="1" x14ac:dyDescent="0.25">
      <c r="AA271" s="105"/>
      <c r="AB271" s="105"/>
      <c r="AC271" s="105"/>
      <c r="AD271" s="105"/>
      <c r="AE271" s="105"/>
      <c r="AF271" s="105"/>
      <c r="AL271" s="105"/>
    </row>
    <row r="272" spans="27:38" s="78" customFormat="1" ht="57.75" customHeight="1" x14ac:dyDescent="0.25">
      <c r="AA272" s="105"/>
      <c r="AB272" s="105"/>
      <c r="AC272" s="105"/>
      <c r="AD272" s="105"/>
      <c r="AE272" s="105"/>
      <c r="AF272" s="105"/>
      <c r="AL272" s="105"/>
    </row>
    <row r="273" spans="27:38" s="78" customFormat="1" ht="57.75" customHeight="1" x14ac:dyDescent="0.25">
      <c r="AA273" s="105"/>
      <c r="AB273" s="105"/>
      <c r="AC273" s="105"/>
      <c r="AD273" s="105"/>
      <c r="AE273" s="105"/>
      <c r="AF273" s="105"/>
      <c r="AL273" s="105"/>
    </row>
    <row r="274" spans="27:38" s="78" customFormat="1" ht="57.75" customHeight="1" x14ac:dyDescent="0.25">
      <c r="AA274" s="105"/>
      <c r="AB274" s="105"/>
      <c r="AC274" s="105"/>
      <c r="AD274" s="105"/>
      <c r="AE274" s="105"/>
      <c r="AF274" s="105"/>
      <c r="AL274" s="105"/>
    </row>
    <row r="275" spans="27:38" s="78" customFormat="1" ht="57.75" customHeight="1" x14ac:dyDescent="0.25">
      <c r="AA275" s="105"/>
      <c r="AB275" s="105"/>
      <c r="AC275" s="105"/>
      <c r="AD275" s="105"/>
      <c r="AE275" s="105"/>
      <c r="AF275" s="105"/>
      <c r="AL275" s="105"/>
    </row>
    <row r="276" spans="27:38" s="78" customFormat="1" ht="57.75" customHeight="1" x14ac:dyDescent="0.25">
      <c r="AA276" s="105"/>
      <c r="AB276" s="105"/>
      <c r="AC276" s="105"/>
      <c r="AD276" s="105"/>
      <c r="AE276" s="105"/>
      <c r="AF276" s="105"/>
      <c r="AL276" s="105"/>
    </row>
    <row r="277" spans="27:38" s="78" customFormat="1" ht="57.75" customHeight="1" x14ac:dyDescent="0.25">
      <c r="AA277" s="105"/>
      <c r="AB277" s="105"/>
      <c r="AC277" s="105"/>
      <c r="AD277" s="105"/>
      <c r="AE277" s="105"/>
      <c r="AF277" s="105"/>
      <c r="AL277" s="105"/>
    </row>
    <row r="278" spans="27:38" s="78" customFormat="1" ht="57.75" customHeight="1" x14ac:dyDescent="0.25">
      <c r="AA278" s="105"/>
      <c r="AB278" s="105"/>
      <c r="AC278" s="105"/>
      <c r="AD278" s="105"/>
      <c r="AE278" s="105"/>
      <c r="AF278" s="105"/>
      <c r="AL278" s="105"/>
    </row>
    <row r="279" spans="27:38" s="78" customFormat="1" ht="57.75" customHeight="1" x14ac:dyDescent="0.25">
      <c r="AA279" s="105"/>
      <c r="AB279" s="105"/>
      <c r="AC279" s="105"/>
      <c r="AD279" s="105"/>
      <c r="AE279" s="105"/>
      <c r="AF279" s="105"/>
      <c r="AL279" s="105"/>
    </row>
    <row r="280" spans="27:38" s="78" customFormat="1" ht="57.75" customHeight="1" x14ac:dyDescent="0.25">
      <c r="AA280" s="105"/>
      <c r="AB280" s="105"/>
      <c r="AC280" s="105"/>
      <c r="AD280" s="105"/>
      <c r="AE280" s="105"/>
      <c r="AF280" s="105"/>
      <c r="AL280" s="105"/>
    </row>
    <row r="281" spans="27:38" s="78" customFormat="1" ht="57.75" customHeight="1" x14ac:dyDescent="0.25">
      <c r="AA281" s="105"/>
      <c r="AB281" s="105"/>
      <c r="AC281" s="105"/>
      <c r="AD281" s="105"/>
      <c r="AE281" s="105"/>
      <c r="AF281" s="105"/>
      <c r="AL281" s="105"/>
    </row>
    <row r="282" spans="27:38" s="78" customFormat="1" ht="57.75" customHeight="1" x14ac:dyDescent="0.25">
      <c r="AA282" s="105"/>
      <c r="AB282" s="105"/>
      <c r="AC282" s="105"/>
      <c r="AD282" s="105"/>
      <c r="AE282" s="105"/>
      <c r="AF282" s="105"/>
      <c r="AL282" s="105"/>
    </row>
    <row r="283" spans="27:38" s="78" customFormat="1" ht="57.75" customHeight="1" x14ac:dyDescent="0.25">
      <c r="AA283" s="105"/>
      <c r="AB283" s="105"/>
      <c r="AC283" s="105"/>
      <c r="AD283" s="105"/>
      <c r="AE283" s="105"/>
      <c r="AF283" s="105"/>
      <c r="AL283" s="105"/>
    </row>
    <row r="284" spans="27:38" s="78" customFormat="1" ht="57.75" customHeight="1" x14ac:dyDescent="0.25">
      <c r="AA284" s="105"/>
      <c r="AB284" s="105"/>
      <c r="AC284" s="105"/>
      <c r="AD284" s="105"/>
      <c r="AE284" s="105"/>
      <c r="AF284" s="105"/>
      <c r="AL284" s="105"/>
    </row>
    <row r="285" spans="27:38" s="78" customFormat="1" ht="57.75" customHeight="1" x14ac:dyDescent="0.25">
      <c r="AA285" s="105"/>
      <c r="AB285" s="105"/>
      <c r="AC285" s="105"/>
      <c r="AD285" s="105"/>
      <c r="AE285" s="105"/>
      <c r="AF285" s="105"/>
      <c r="AL285" s="105"/>
    </row>
    <row r="286" spans="27:38" s="78" customFormat="1" ht="57.75" customHeight="1" x14ac:dyDescent="0.25">
      <c r="AA286" s="105"/>
      <c r="AB286" s="105"/>
      <c r="AC286" s="105"/>
      <c r="AD286" s="105"/>
      <c r="AE286" s="105"/>
      <c r="AF286" s="105"/>
      <c r="AL286" s="105"/>
    </row>
    <row r="287" spans="27:38" s="78" customFormat="1" ht="57.75" customHeight="1" x14ac:dyDescent="0.25">
      <c r="AA287" s="105"/>
      <c r="AB287" s="105"/>
      <c r="AC287" s="105"/>
      <c r="AD287" s="105"/>
      <c r="AE287" s="105"/>
      <c r="AF287" s="105"/>
      <c r="AL287" s="105"/>
    </row>
    <row r="288" spans="27:38" s="78" customFormat="1" ht="57.75" customHeight="1" x14ac:dyDescent="0.25">
      <c r="AA288" s="105"/>
      <c r="AB288" s="105"/>
      <c r="AC288" s="105"/>
      <c r="AD288" s="105"/>
      <c r="AE288" s="105"/>
      <c r="AF288" s="105"/>
      <c r="AL288" s="105"/>
    </row>
    <row r="289" spans="27:38" s="78" customFormat="1" ht="57.75" customHeight="1" x14ac:dyDescent="0.25">
      <c r="AA289" s="105"/>
      <c r="AB289" s="105"/>
      <c r="AC289" s="105"/>
      <c r="AD289" s="105"/>
      <c r="AE289" s="105"/>
      <c r="AF289" s="105"/>
      <c r="AL289" s="105"/>
    </row>
    <row r="290" spans="27:38" s="78" customFormat="1" ht="57.75" customHeight="1" x14ac:dyDescent="0.25">
      <c r="AA290" s="105"/>
      <c r="AB290" s="105"/>
      <c r="AC290" s="105"/>
      <c r="AD290" s="105"/>
      <c r="AE290" s="105"/>
      <c r="AF290" s="105"/>
      <c r="AL290" s="105"/>
    </row>
    <row r="291" spans="27:38" s="78" customFormat="1" ht="57.75" customHeight="1" x14ac:dyDescent="0.25">
      <c r="AA291" s="105"/>
      <c r="AB291" s="105"/>
      <c r="AC291" s="105"/>
      <c r="AD291" s="105"/>
      <c r="AE291" s="105"/>
      <c r="AF291" s="105"/>
      <c r="AL291" s="105"/>
    </row>
    <row r="292" spans="27:38" s="78" customFormat="1" ht="57.75" customHeight="1" x14ac:dyDescent="0.25">
      <c r="AA292" s="105"/>
      <c r="AB292" s="105"/>
      <c r="AC292" s="105"/>
      <c r="AD292" s="105"/>
      <c r="AE292" s="105"/>
      <c r="AF292" s="105"/>
      <c r="AL292" s="105"/>
    </row>
    <row r="293" spans="27:38" s="78" customFormat="1" ht="57.75" customHeight="1" x14ac:dyDescent="0.25">
      <c r="AA293" s="105"/>
      <c r="AB293" s="105"/>
      <c r="AC293" s="105"/>
      <c r="AD293" s="105"/>
      <c r="AE293" s="105"/>
      <c r="AF293" s="105"/>
      <c r="AL293" s="105"/>
    </row>
    <row r="294" spans="27:38" s="78" customFormat="1" ht="57.75" customHeight="1" x14ac:dyDescent="0.25">
      <c r="AA294" s="105"/>
      <c r="AB294" s="105"/>
      <c r="AC294" s="105"/>
      <c r="AD294" s="105"/>
      <c r="AE294" s="105"/>
      <c r="AF294" s="105"/>
      <c r="AL294" s="105"/>
    </row>
    <row r="295" spans="27:38" s="78" customFormat="1" ht="57.75" customHeight="1" x14ac:dyDescent="0.25">
      <c r="AA295" s="105"/>
      <c r="AB295" s="105"/>
      <c r="AC295" s="105"/>
      <c r="AD295" s="105"/>
      <c r="AE295" s="105"/>
      <c r="AF295" s="105"/>
      <c r="AL295" s="105"/>
    </row>
    <row r="296" spans="27:38" s="78" customFormat="1" ht="57.75" customHeight="1" x14ac:dyDescent="0.25">
      <c r="AA296" s="105"/>
      <c r="AB296" s="105"/>
      <c r="AC296" s="105"/>
      <c r="AD296" s="105"/>
      <c r="AE296" s="105"/>
      <c r="AF296" s="105"/>
      <c r="AL296" s="105"/>
    </row>
    <row r="297" spans="27:38" s="78" customFormat="1" ht="57.75" customHeight="1" x14ac:dyDescent="0.25">
      <c r="AA297" s="105"/>
      <c r="AB297" s="105"/>
      <c r="AC297" s="105"/>
      <c r="AD297" s="105"/>
      <c r="AE297" s="105"/>
      <c r="AF297" s="105"/>
      <c r="AL297" s="105"/>
    </row>
    <row r="298" spans="27:38" s="78" customFormat="1" ht="57.75" customHeight="1" x14ac:dyDescent="0.25">
      <c r="AA298" s="105"/>
      <c r="AB298" s="105"/>
      <c r="AC298" s="105"/>
      <c r="AD298" s="105"/>
      <c r="AE298" s="105"/>
      <c r="AF298" s="105"/>
      <c r="AL298" s="105"/>
    </row>
    <row r="299" spans="27:38" s="78" customFormat="1" ht="57.75" customHeight="1" x14ac:dyDescent="0.25">
      <c r="AA299" s="105"/>
      <c r="AB299" s="105"/>
      <c r="AC299" s="105"/>
      <c r="AD299" s="105"/>
      <c r="AE299" s="105"/>
      <c r="AF299" s="105"/>
      <c r="AL299" s="105"/>
    </row>
    <row r="300" spans="27:38" s="78" customFormat="1" ht="57.75" customHeight="1" x14ac:dyDescent="0.25">
      <c r="AA300" s="105"/>
      <c r="AB300" s="105"/>
      <c r="AC300" s="105"/>
      <c r="AD300" s="105"/>
      <c r="AE300" s="105"/>
      <c r="AF300" s="105"/>
      <c r="AL300" s="105"/>
    </row>
    <row r="301" spans="27:38" s="78" customFormat="1" ht="57.75" customHeight="1" x14ac:dyDescent="0.25">
      <c r="AA301" s="105"/>
      <c r="AB301" s="105"/>
      <c r="AC301" s="105"/>
      <c r="AD301" s="105"/>
      <c r="AE301" s="105"/>
      <c r="AF301" s="105"/>
      <c r="AL301" s="105"/>
    </row>
    <row r="302" spans="27:38" s="78" customFormat="1" ht="57.75" customHeight="1" x14ac:dyDescent="0.25">
      <c r="AA302" s="105"/>
      <c r="AB302" s="105"/>
      <c r="AC302" s="105"/>
      <c r="AD302" s="105"/>
      <c r="AE302" s="105"/>
      <c r="AF302" s="105"/>
      <c r="AL302" s="105"/>
    </row>
    <row r="303" spans="27:38" s="78" customFormat="1" ht="57.75" customHeight="1" x14ac:dyDescent="0.25">
      <c r="AA303" s="105"/>
      <c r="AB303" s="105"/>
      <c r="AC303" s="105"/>
      <c r="AD303" s="105"/>
      <c r="AE303" s="105"/>
      <c r="AF303" s="105"/>
      <c r="AL303" s="105"/>
    </row>
    <row r="304" spans="27:38" s="78" customFormat="1" ht="57.75" customHeight="1" x14ac:dyDescent="0.25">
      <c r="AA304" s="105"/>
      <c r="AB304" s="105"/>
      <c r="AC304" s="105"/>
      <c r="AD304" s="105"/>
      <c r="AE304" s="105"/>
      <c r="AF304" s="105"/>
      <c r="AL304" s="105"/>
    </row>
    <row r="305" spans="27:38" s="78" customFormat="1" ht="57.75" customHeight="1" x14ac:dyDescent="0.25">
      <c r="AA305" s="105"/>
      <c r="AB305" s="105"/>
      <c r="AC305" s="105"/>
      <c r="AD305" s="105"/>
      <c r="AE305" s="105"/>
      <c r="AF305" s="105"/>
      <c r="AL305" s="105"/>
    </row>
    <row r="306" spans="27:38" s="78" customFormat="1" ht="57.75" customHeight="1" x14ac:dyDescent="0.25">
      <c r="AA306" s="105"/>
      <c r="AB306" s="105"/>
      <c r="AC306" s="105"/>
      <c r="AD306" s="105"/>
      <c r="AE306" s="105"/>
      <c r="AF306" s="105"/>
      <c r="AL306" s="105"/>
    </row>
    <row r="307" spans="27:38" s="78" customFormat="1" ht="57.75" customHeight="1" x14ac:dyDescent="0.25">
      <c r="AA307" s="105"/>
      <c r="AB307" s="105"/>
      <c r="AC307" s="105"/>
      <c r="AD307" s="105"/>
      <c r="AE307" s="105"/>
      <c r="AF307" s="105"/>
      <c r="AL307" s="105"/>
    </row>
    <row r="308" spans="27:38" s="78" customFormat="1" ht="57.75" customHeight="1" x14ac:dyDescent="0.25">
      <c r="AA308" s="105"/>
      <c r="AB308" s="105"/>
      <c r="AC308" s="105"/>
      <c r="AD308" s="105"/>
      <c r="AE308" s="105"/>
      <c r="AF308" s="105"/>
      <c r="AL308" s="105"/>
    </row>
    <row r="309" spans="27:38" s="78" customFormat="1" ht="57.75" customHeight="1" x14ac:dyDescent="0.25">
      <c r="AA309" s="105"/>
      <c r="AB309" s="105"/>
      <c r="AC309" s="105"/>
      <c r="AD309" s="105"/>
      <c r="AE309" s="105"/>
      <c r="AF309" s="105"/>
      <c r="AL309" s="105"/>
    </row>
    <row r="310" spans="27:38" s="78" customFormat="1" ht="57.75" customHeight="1" x14ac:dyDescent="0.25">
      <c r="AA310" s="105"/>
      <c r="AB310" s="105"/>
      <c r="AC310" s="105"/>
      <c r="AD310" s="105"/>
      <c r="AE310" s="105"/>
      <c r="AF310" s="105"/>
      <c r="AL310" s="105"/>
    </row>
    <row r="311" spans="27:38" s="78" customFormat="1" ht="57.75" customHeight="1" x14ac:dyDescent="0.25">
      <c r="AA311" s="105"/>
      <c r="AB311" s="105"/>
      <c r="AC311" s="105"/>
      <c r="AD311" s="105"/>
      <c r="AE311" s="105"/>
      <c r="AF311" s="105"/>
      <c r="AL311" s="105"/>
    </row>
    <row r="312" spans="27:38" s="78" customFormat="1" ht="57.75" customHeight="1" x14ac:dyDescent="0.25">
      <c r="AA312" s="105"/>
      <c r="AB312" s="105"/>
      <c r="AC312" s="105"/>
      <c r="AD312" s="105"/>
      <c r="AE312" s="105"/>
      <c r="AF312" s="105"/>
      <c r="AL312" s="105"/>
    </row>
    <row r="313" spans="27:38" s="78" customFormat="1" ht="57.75" customHeight="1" x14ac:dyDescent="0.25">
      <c r="AA313" s="105"/>
      <c r="AB313" s="105"/>
      <c r="AC313" s="105"/>
      <c r="AD313" s="105"/>
      <c r="AE313" s="105"/>
      <c r="AF313" s="105"/>
      <c r="AL313" s="105"/>
    </row>
    <row r="314" spans="27:38" s="78" customFormat="1" ht="57.75" customHeight="1" x14ac:dyDescent="0.25">
      <c r="AA314" s="105"/>
      <c r="AB314" s="105"/>
      <c r="AC314" s="105"/>
      <c r="AD314" s="105"/>
      <c r="AE314" s="105"/>
      <c r="AF314" s="105"/>
      <c r="AL314" s="105"/>
    </row>
    <row r="315" spans="27:38" s="78" customFormat="1" ht="57.75" customHeight="1" x14ac:dyDescent="0.25">
      <c r="AA315" s="105"/>
      <c r="AB315" s="105"/>
      <c r="AC315" s="105"/>
      <c r="AD315" s="105"/>
      <c r="AE315" s="105"/>
      <c r="AF315" s="105"/>
      <c r="AL315" s="105"/>
    </row>
    <row r="316" spans="27:38" s="78" customFormat="1" ht="57.75" customHeight="1" x14ac:dyDescent="0.25">
      <c r="AA316" s="105"/>
      <c r="AB316" s="105"/>
      <c r="AC316" s="105"/>
      <c r="AD316" s="105"/>
      <c r="AE316" s="105"/>
      <c r="AF316" s="105"/>
      <c r="AL316" s="105"/>
    </row>
    <row r="317" spans="27:38" s="78" customFormat="1" ht="57.75" customHeight="1" x14ac:dyDescent="0.25">
      <c r="AA317" s="105"/>
      <c r="AB317" s="105"/>
      <c r="AC317" s="105"/>
      <c r="AD317" s="105"/>
      <c r="AE317" s="105"/>
      <c r="AF317" s="105"/>
      <c r="AL317" s="105"/>
    </row>
    <row r="318" spans="27:38" s="78" customFormat="1" ht="57.75" customHeight="1" x14ac:dyDescent="0.25">
      <c r="AA318" s="105"/>
      <c r="AB318" s="105"/>
      <c r="AC318" s="105"/>
      <c r="AD318" s="105"/>
      <c r="AE318" s="105"/>
      <c r="AF318" s="105"/>
      <c r="AL318" s="105"/>
    </row>
    <row r="319" spans="27:38" s="78" customFormat="1" ht="57.75" customHeight="1" x14ac:dyDescent="0.25">
      <c r="AA319" s="105"/>
      <c r="AB319" s="105"/>
      <c r="AC319" s="105"/>
      <c r="AD319" s="105"/>
      <c r="AE319" s="105"/>
      <c r="AF319" s="105"/>
      <c r="AL319" s="105"/>
    </row>
    <row r="320" spans="27:38" s="78" customFormat="1" ht="57.75" customHeight="1" x14ac:dyDescent="0.25">
      <c r="AA320" s="105"/>
      <c r="AB320" s="105"/>
      <c r="AC320" s="105"/>
      <c r="AD320" s="105"/>
      <c r="AE320" s="105"/>
      <c r="AF320" s="105"/>
      <c r="AL320" s="105"/>
    </row>
    <row r="321" spans="27:38" s="78" customFormat="1" ht="57.75" customHeight="1" x14ac:dyDescent="0.25">
      <c r="AA321" s="105"/>
      <c r="AB321" s="105"/>
      <c r="AC321" s="105"/>
      <c r="AD321" s="105"/>
      <c r="AE321" s="105"/>
      <c r="AF321" s="105"/>
      <c r="AL321" s="105"/>
    </row>
    <row r="322" spans="27:38" s="78" customFormat="1" ht="57.75" customHeight="1" x14ac:dyDescent="0.25">
      <c r="AA322" s="105"/>
      <c r="AB322" s="105"/>
      <c r="AC322" s="105"/>
      <c r="AD322" s="105"/>
      <c r="AE322" s="105"/>
      <c r="AF322" s="105"/>
      <c r="AL322" s="105"/>
    </row>
    <row r="323" spans="27:38" s="78" customFormat="1" ht="57.75" customHeight="1" x14ac:dyDescent="0.25">
      <c r="AA323" s="105"/>
      <c r="AB323" s="105"/>
      <c r="AC323" s="105"/>
      <c r="AD323" s="105"/>
      <c r="AE323" s="105"/>
      <c r="AF323" s="105"/>
      <c r="AL323" s="105"/>
    </row>
    <row r="324" spans="27:38" s="78" customFormat="1" ht="57.75" customHeight="1" x14ac:dyDescent="0.25">
      <c r="AA324" s="105"/>
      <c r="AB324" s="105"/>
      <c r="AC324" s="105"/>
      <c r="AD324" s="105"/>
      <c r="AE324" s="105"/>
      <c r="AF324" s="105"/>
      <c r="AL324" s="105"/>
    </row>
    <row r="325" spans="27:38" s="78" customFormat="1" ht="57.75" customHeight="1" x14ac:dyDescent="0.25">
      <c r="AA325" s="105"/>
      <c r="AB325" s="105"/>
      <c r="AC325" s="105"/>
      <c r="AD325" s="105"/>
      <c r="AE325" s="105"/>
      <c r="AF325" s="105"/>
      <c r="AL325" s="105"/>
    </row>
    <row r="326" spans="27:38" s="78" customFormat="1" ht="57.75" customHeight="1" x14ac:dyDescent="0.25">
      <c r="AA326" s="105"/>
      <c r="AB326" s="105"/>
      <c r="AC326" s="105"/>
      <c r="AD326" s="105"/>
      <c r="AE326" s="105"/>
      <c r="AF326" s="105"/>
      <c r="AL326" s="105"/>
    </row>
    <row r="327" spans="27:38" s="78" customFormat="1" ht="57.75" customHeight="1" x14ac:dyDescent="0.25">
      <c r="AA327" s="105"/>
      <c r="AB327" s="105"/>
      <c r="AC327" s="105"/>
      <c r="AD327" s="105"/>
      <c r="AE327" s="105"/>
      <c r="AF327" s="105"/>
      <c r="AL327" s="105"/>
    </row>
    <row r="328" spans="27:38" s="78" customFormat="1" ht="57.75" customHeight="1" x14ac:dyDescent="0.25">
      <c r="AA328" s="105"/>
      <c r="AB328" s="105"/>
      <c r="AC328" s="105"/>
      <c r="AD328" s="105"/>
      <c r="AE328" s="105"/>
      <c r="AF328" s="105"/>
      <c r="AL328" s="105"/>
    </row>
    <row r="329" spans="27:38" s="78" customFormat="1" ht="57.75" customHeight="1" x14ac:dyDescent="0.25">
      <c r="AA329" s="105"/>
      <c r="AB329" s="105"/>
      <c r="AC329" s="105"/>
      <c r="AD329" s="105"/>
      <c r="AE329" s="105"/>
      <c r="AF329" s="105"/>
      <c r="AL329" s="105"/>
    </row>
    <row r="330" spans="27:38" s="78" customFormat="1" ht="57.75" customHeight="1" x14ac:dyDescent="0.25">
      <c r="AA330" s="105"/>
      <c r="AB330" s="105"/>
      <c r="AC330" s="105"/>
      <c r="AD330" s="105"/>
      <c r="AE330" s="105"/>
      <c r="AF330" s="105"/>
      <c r="AL330" s="105"/>
    </row>
    <row r="331" spans="27:38" s="78" customFormat="1" ht="57.75" customHeight="1" x14ac:dyDescent="0.25">
      <c r="AA331" s="105"/>
      <c r="AB331" s="105"/>
      <c r="AC331" s="105"/>
      <c r="AD331" s="105"/>
      <c r="AE331" s="105"/>
      <c r="AF331" s="105"/>
      <c r="AL331" s="105"/>
    </row>
    <row r="332" spans="27:38" s="78" customFormat="1" ht="57.75" customHeight="1" x14ac:dyDescent="0.25">
      <c r="AA332" s="105"/>
      <c r="AB332" s="105"/>
      <c r="AC332" s="105"/>
      <c r="AD332" s="105"/>
      <c r="AE332" s="105"/>
      <c r="AF332" s="105"/>
      <c r="AL332" s="105"/>
    </row>
    <row r="333" spans="27:38" s="78" customFormat="1" ht="57.75" customHeight="1" x14ac:dyDescent="0.25">
      <c r="AA333" s="105"/>
      <c r="AB333" s="105"/>
      <c r="AC333" s="105"/>
      <c r="AD333" s="105"/>
      <c r="AE333" s="105"/>
      <c r="AF333" s="105"/>
      <c r="AL333" s="105"/>
    </row>
    <row r="334" spans="27:38" s="78" customFormat="1" ht="57.75" customHeight="1" x14ac:dyDescent="0.25">
      <c r="AA334" s="105"/>
      <c r="AB334" s="105"/>
      <c r="AC334" s="105"/>
      <c r="AD334" s="105"/>
      <c r="AE334" s="105"/>
      <c r="AF334" s="105"/>
      <c r="AL334" s="105"/>
    </row>
    <row r="335" spans="27:38" s="78" customFormat="1" ht="57.75" customHeight="1" x14ac:dyDescent="0.25">
      <c r="AA335" s="105"/>
      <c r="AB335" s="105"/>
      <c r="AC335" s="105"/>
      <c r="AD335" s="105"/>
      <c r="AE335" s="105"/>
      <c r="AF335" s="105"/>
      <c r="AL335" s="105"/>
    </row>
    <row r="336" spans="27:38" s="78" customFormat="1" ht="57.75" customHeight="1" x14ac:dyDescent="0.25">
      <c r="AA336" s="105"/>
      <c r="AB336" s="105"/>
      <c r="AC336" s="105"/>
      <c r="AD336" s="105"/>
      <c r="AE336" s="105"/>
      <c r="AF336" s="105"/>
      <c r="AL336" s="105"/>
    </row>
    <row r="337" spans="27:38" s="78" customFormat="1" ht="57.75" customHeight="1" x14ac:dyDescent="0.25">
      <c r="AA337" s="105"/>
      <c r="AB337" s="105"/>
      <c r="AC337" s="105"/>
      <c r="AD337" s="105"/>
      <c r="AE337" s="105"/>
      <c r="AF337" s="105"/>
      <c r="AL337" s="105"/>
    </row>
    <row r="338" spans="27:38" s="78" customFormat="1" ht="57.75" customHeight="1" x14ac:dyDescent="0.25">
      <c r="AA338" s="105"/>
      <c r="AB338" s="105"/>
      <c r="AC338" s="105"/>
      <c r="AD338" s="105"/>
      <c r="AE338" s="105"/>
      <c r="AF338" s="105"/>
      <c r="AL338" s="105"/>
    </row>
    <row r="339" spans="27:38" s="78" customFormat="1" ht="57.75" customHeight="1" x14ac:dyDescent="0.25">
      <c r="AA339" s="105"/>
      <c r="AB339" s="105"/>
      <c r="AC339" s="105"/>
      <c r="AD339" s="105"/>
      <c r="AE339" s="105"/>
      <c r="AF339" s="105"/>
      <c r="AL339" s="105"/>
    </row>
    <row r="340" spans="27:38" s="78" customFormat="1" ht="57.75" customHeight="1" x14ac:dyDescent="0.25">
      <c r="AA340" s="105"/>
      <c r="AB340" s="105"/>
      <c r="AC340" s="105"/>
      <c r="AD340" s="105"/>
      <c r="AE340" s="105"/>
      <c r="AF340" s="105"/>
      <c r="AL340" s="105"/>
    </row>
    <row r="341" spans="27:38" s="78" customFormat="1" ht="57.75" customHeight="1" x14ac:dyDescent="0.25">
      <c r="AA341" s="105"/>
      <c r="AB341" s="105"/>
      <c r="AC341" s="105"/>
      <c r="AD341" s="105"/>
      <c r="AE341" s="105"/>
      <c r="AF341" s="105"/>
      <c r="AL341" s="105"/>
    </row>
    <row r="342" spans="27:38" s="78" customFormat="1" ht="57.75" customHeight="1" x14ac:dyDescent="0.25">
      <c r="AA342" s="105"/>
      <c r="AB342" s="105"/>
      <c r="AC342" s="105"/>
      <c r="AD342" s="105"/>
      <c r="AE342" s="105"/>
      <c r="AF342" s="105"/>
      <c r="AL342" s="105"/>
    </row>
    <row r="343" spans="27:38" s="78" customFormat="1" ht="57.75" customHeight="1" x14ac:dyDescent="0.25">
      <c r="AA343" s="105"/>
      <c r="AB343" s="105"/>
      <c r="AC343" s="105"/>
      <c r="AD343" s="105"/>
      <c r="AE343" s="105"/>
      <c r="AF343" s="105"/>
      <c r="AL343" s="105"/>
    </row>
    <row r="344" spans="27:38" s="78" customFormat="1" ht="57.75" customHeight="1" x14ac:dyDescent="0.25">
      <c r="AA344" s="105"/>
      <c r="AB344" s="105"/>
      <c r="AC344" s="105"/>
      <c r="AD344" s="105"/>
      <c r="AE344" s="105"/>
      <c r="AF344" s="105"/>
      <c r="AL344" s="105"/>
    </row>
    <row r="345" spans="27:38" s="78" customFormat="1" ht="57.75" customHeight="1" x14ac:dyDescent="0.25">
      <c r="AA345" s="105"/>
      <c r="AB345" s="105"/>
      <c r="AC345" s="105"/>
      <c r="AD345" s="105"/>
      <c r="AE345" s="105"/>
      <c r="AF345" s="105"/>
      <c r="AL345" s="105"/>
    </row>
    <row r="346" spans="27:38" s="78" customFormat="1" ht="57.75" customHeight="1" x14ac:dyDescent="0.25">
      <c r="AA346" s="105"/>
      <c r="AB346" s="105"/>
      <c r="AC346" s="105"/>
      <c r="AD346" s="105"/>
      <c r="AE346" s="105"/>
      <c r="AF346" s="105"/>
      <c r="AL346" s="105"/>
    </row>
    <row r="347" spans="27:38" s="78" customFormat="1" ht="57.75" customHeight="1" x14ac:dyDescent="0.25">
      <c r="AA347" s="105"/>
      <c r="AB347" s="105"/>
      <c r="AC347" s="105"/>
      <c r="AD347" s="105"/>
      <c r="AE347" s="105"/>
      <c r="AF347" s="105"/>
      <c r="AL347" s="105"/>
    </row>
    <row r="348" spans="27:38" s="78" customFormat="1" ht="57.75" customHeight="1" x14ac:dyDescent="0.25">
      <c r="AA348" s="105"/>
      <c r="AB348" s="105"/>
      <c r="AC348" s="105"/>
      <c r="AD348" s="105"/>
      <c r="AE348" s="105"/>
      <c r="AF348" s="105"/>
      <c r="AL348" s="105"/>
    </row>
    <row r="349" spans="27:38" s="78" customFormat="1" ht="57.75" customHeight="1" x14ac:dyDescent="0.25">
      <c r="AA349" s="105"/>
      <c r="AB349" s="105"/>
      <c r="AC349" s="105"/>
      <c r="AD349" s="105"/>
      <c r="AE349" s="105"/>
      <c r="AF349" s="105"/>
      <c r="AL349" s="105"/>
    </row>
    <row r="350" spans="27:38" s="78" customFormat="1" ht="57.75" customHeight="1" x14ac:dyDescent="0.25">
      <c r="AA350" s="105"/>
      <c r="AB350" s="105"/>
      <c r="AC350" s="105"/>
      <c r="AD350" s="105"/>
      <c r="AE350" s="105"/>
      <c r="AF350" s="105"/>
      <c r="AL350" s="105"/>
    </row>
    <row r="351" spans="27:38" s="78" customFormat="1" ht="57.75" customHeight="1" x14ac:dyDescent="0.25">
      <c r="AA351" s="105"/>
      <c r="AB351" s="105"/>
      <c r="AC351" s="105"/>
      <c r="AD351" s="105"/>
      <c r="AE351" s="105"/>
      <c r="AF351" s="105"/>
      <c r="AL351" s="105"/>
    </row>
    <row r="352" spans="27:38" s="78" customFormat="1" ht="57.75" customHeight="1" x14ac:dyDescent="0.25">
      <c r="AA352" s="105"/>
      <c r="AB352" s="105"/>
      <c r="AC352" s="105"/>
      <c r="AD352" s="105"/>
      <c r="AE352" s="105"/>
      <c r="AF352" s="105"/>
      <c r="AL352" s="105"/>
    </row>
    <row r="353" spans="27:38" s="78" customFormat="1" ht="57.75" customHeight="1" x14ac:dyDescent="0.25">
      <c r="AA353" s="105"/>
      <c r="AB353" s="105"/>
      <c r="AC353" s="105"/>
      <c r="AD353" s="105"/>
      <c r="AE353" s="105"/>
      <c r="AF353" s="105"/>
      <c r="AL353" s="105"/>
    </row>
    <row r="354" spans="27:38" s="78" customFormat="1" ht="57.75" customHeight="1" x14ac:dyDescent="0.25">
      <c r="AA354" s="105"/>
      <c r="AB354" s="105"/>
      <c r="AC354" s="105"/>
      <c r="AD354" s="105"/>
      <c r="AE354" s="105"/>
      <c r="AF354" s="105"/>
      <c r="AL354" s="105"/>
    </row>
    <row r="355" spans="27:38" s="78" customFormat="1" ht="57.75" customHeight="1" x14ac:dyDescent="0.25">
      <c r="AA355" s="105"/>
      <c r="AB355" s="105"/>
      <c r="AC355" s="105"/>
      <c r="AD355" s="105"/>
      <c r="AE355" s="105"/>
      <c r="AF355" s="105"/>
      <c r="AL355" s="105"/>
    </row>
    <row r="356" spans="27:38" s="78" customFormat="1" ht="57.75" customHeight="1" x14ac:dyDescent="0.25">
      <c r="AA356" s="105"/>
      <c r="AB356" s="105"/>
      <c r="AC356" s="105"/>
      <c r="AD356" s="105"/>
      <c r="AE356" s="105"/>
      <c r="AF356" s="105"/>
      <c r="AL356" s="105"/>
    </row>
    <row r="357" spans="27:38" s="78" customFormat="1" ht="57.75" customHeight="1" x14ac:dyDescent="0.25">
      <c r="AA357" s="105"/>
      <c r="AB357" s="105"/>
      <c r="AC357" s="105"/>
      <c r="AD357" s="105"/>
      <c r="AE357" s="105"/>
      <c r="AF357" s="105"/>
      <c r="AL357" s="105"/>
    </row>
    <row r="358" spans="27:38" s="78" customFormat="1" ht="57.75" customHeight="1" x14ac:dyDescent="0.25">
      <c r="AA358" s="105"/>
      <c r="AB358" s="105"/>
      <c r="AC358" s="105"/>
      <c r="AD358" s="105"/>
      <c r="AE358" s="105"/>
      <c r="AF358" s="105"/>
      <c r="AL358" s="105"/>
    </row>
    <row r="359" spans="27:38" s="78" customFormat="1" ht="57.75" customHeight="1" x14ac:dyDescent="0.25">
      <c r="AA359" s="105"/>
      <c r="AB359" s="105"/>
      <c r="AC359" s="105"/>
      <c r="AD359" s="105"/>
      <c r="AE359" s="105"/>
      <c r="AF359" s="105"/>
      <c r="AL359" s="105"/>
    </row>
    <row r="360" spans="27:38" s="78" customFormat="1" ht="57.75" customHeight="1" x14ac:dyDescent="0.25">
      <c r="AA360" s="105"/>
      <c r="AB360" s="105"/>
      <c r="AC360" s="105"/>
      <c r="AD360" s="105"/>
      <c r="AE360" s="105"/>
      <c r="AF360" s="105"/>
      <c r="AL360" s="105"/>
    </row>
    <row r="361" spans="27:38" s="78" customFormat="1" ht="57.75" customHeight="1" x14ac:dyDescent="0.25">
      <c r="AA361" s="105"/>
      <c r="AB361" s="105"/>
      <c r="AC361" s="105"/>
      <c r="AD361" s="105"/>
      <c r="AE361" s="105"/>
      <c r="AF361" s="105"/>
      <c r="AL361" s="105"/>
    </row>
    <row r="362" spans="27:38" s="78" customFormat="1" ht="57.75" customHeight="1" x14ac:dyDescent="0.25">
      <c r="AA362" s="105"/>
      <c r="AB362" s="105"/>
      <c r="AC362" s="105"/>
      <c r="AD362" s="105"/>
      <c r="AE362" s="105"/>
      <c r="AF362" s="105"/>
      <c r="AL362" s="105"/>
    </row>
    <row r="363" spans="27:38" s="78" customFormat="1" ht="57.75" customHeight="1" x14ac:dyDescent="0.25">
      <c r="AA363" s="105"/>
      <c r="AB363" s="105"/>
      <c r="AC363" s="105"/>
      <c r="AD363" s="105"/>
      <c r="AE363" s="105"/>
      <c r="AF363" s="105"/>
      <c r="AL363" s="105"/>
    </row>
    <row r="364" spans="27:38" s="78" customFormat="1" ht="57.75" customHeight="1" x14ac:dyDescent="0.25">
      <c r="AA364" s="105"/>
      <c r="AB364" s="105"/>
      <c r="AC364" s="105"/>
      <c r="AD364" s="105"/>
      <c r="AE364" s="105"/>
      <c r="AF364" s="105"/>
      <c r="AL364" s="105"/>
    </row>
    <row r="365" spans="27:38" s="78" customFormat="1" ht="57.75" customHeight="1" x14ac:dyDescent="0.25">
      <c r="AA365" s="105"/>
      <c r="AB365" s="105"/>
      <c r="AC365" s="105"/>
      <c r="AD365" s="105"/>
      <c r="AE365" s="105"/>
      <c r="AF365" s="105"/>
      <c r="AL365" s="105"/>
    </row>
    <row r="366" spans="27:38" s="78" customFormat="1" ht="57.75" customHeight="1" x14ac:dyDescent="0.25">
      <c r="AA366" s="105"/>
      <c r="AB366" s="105"/>
      <c r="AC366" s="105"/>
      <c r="AD366" s="105"/>
      <c r="AE366" s="105"/>
      <c r="AF366" s="105"/>
      <c r="AL366" s="105"/>
    </row>
    <row r="367" spans="27:38" s="78" customFormat="1" ht="57.75" customHeight="1" x14ac:dyDescent="0.25">
      <c r="AA367" s="105"/>
      <c r="AB367" s="105"/>
      <c r="AC367" s="105"/>
      <c r="AD367" s="105"/>
      <c r="AE367" s="105"/>
      <c r="AF367" s="105"/>
      <c r="AL367" s="105"/>
    </row>
    <row r="368" spans="27:38" s="78" customFormat="1" ht="57.75" customHeight="1" x14ac:dyDescent="0.25">
      <c r="AA368" s="105"/>
      <c r="AB368" s="105"/>
      <c r="AC368" s="105"/>
      <c r="AD368" s="105"/>
      <c r="AE368" s="105"/>
      <c r="AF368" s="105"/>
      <c r="AL368" s="105"/>
    </row>
    <row r="369" spans="27:38" s="78" customFormat="1" ht="57.75" customHeight="1" x14ac:dyDescent="0.25">
      <c r="AA369" s="105"/>
      <c r="AB369" s="105"/>
      <c r="AC369" s="105"/>
      <c r="AD369" s="105"/>
      <c r="AE369" s="105"/>
      <c r="AF369" s="105"/>
      <c r="AL369" s="105"/>
    </row>
    <row r="370" spans="27:38" s="78" customFormat="1" ht="57.75" customHeight="1" x14ac:dyDescent="0.25">
      <c r="AA370" s="105"/>
      <c r="AB370" s="105"/>
      <c r="AC370" s="105"/>
      <c r="AD370" s="105"/>
      <c r="AE370" s="105"/>
      <c r="AF370" s="105"/>
      <c r="AL370" s="105"/>
    </row>
    <row r="371" spans="27:38" s="78" customFormat="1" ht="57.75" customHeight="1" x14ac:dyDescent="0.25">
      <c r="AA371" s="105"/>
      <c r="AB371" s="105"/>
      <c r="AC371" s="105"/>
      <c r="AD371" s="105"/>
      <c r="AE371" s="105"/>
      <c r="AF371" s="105"/>
      <c r="AL371" s="105"/>
    </row>
    <row r="372" spans="27:38" s="78" customFormat="1" ht="57.75" customHeight="1" x14ac:dyDescent="0.25">
      <c r="AA372" s="105"/>
      <c r="AB372" s="105"/>
      <c r="AC372" s="105"/>
      <c r="AD372" s="105"/>
      <c r="AE372" s="105"/>
      <c r="AF372" s="105"/>
      <c r="AL372" s="105"/>
    </row>
    <row r="373" spans="27:38" s="78" customFormat="1" ht="57.75" customHeight="1" x14ac:dyDescent="0.25">
      <c r="AA373" s="105"/>
      <c r="AB373" s="105"/>
      <c r="AC373" s="105"/>
      <c r="AD373" s="105"/>
      <c r="AE373" s="105"/>
      <c r="AF373" s="105"/>
      <c r="AL373" s="105"/>
    </row>
    <row r="374" spans="27:38" s="78" customFormat="1" ht="57.75" customHeight="1" x14ac:dyDescent="0.25">
      <c r="AA374" s="105"/>
      <c r="AB374" s="105"/>
      <c r="AC374" s="105"/>
      <c r="AD374" s="105"/>
      <c r="AE374" s="105"/>
      <c r="AF374" s="105"/>
      <c r="AL374" s="105"/>
    </row>
    <row r="375" spans="27:38" s="78" customFormat="1" ht="57.75" customHeight="1" x14ac:dyDescent="0.25">
      <c r="AA375" s="105"/>
      <c r="AB375" s="105"/>
      <c r="AC375" s="105"/>
      <c r="AD375" s="105"/>
      <c r="AE375" s="105"/>
      <c r="AF375" s="105"/>
      <c r="AL375" s="105"/>
    </row>
    <row r="376" spans="27:38" s="78" customFormat="1" ht="57.75" customHeight="1" x14ac:dyDescent="0.25">
      <c r="AA376" s="105"/>
      <c r="AB376" s="105"/>
      <c r="AC376" s="105"/>
      <c r="AD376" s="105"/>
      <c r="AE376" s="105"/>
      <c r="AF376" s="105"/>
      <c r="AL376" s="105"/>
    </row>
    <row r="377" spans="27:38" s="78" customFormat="1" ht="57.75" customHeight="1" x14ac:dyDescent="0.25">
      <c r="AA377" s="105"/>
      <c r="AB377" s="105"/>
      <c r="AC377" s="105"/>
      <c r="AD377" s="105"/>
      <c r="AE377" s="105"/>
      <c r="AF377" s="105"/>
      <c r="AL377" s="105"/>
    </row>
    <row r="378" spans="27:38" s="78" customFormat="1" ht="57.75" customHeight="1" x14ac:dyDescent="0.25">
      <c r="AA378" s="105"/>
      <c r="AB378" s="105"/>
      <c r="AC378" s="105"/>
      <c r="AD378" s="105"/>
      <c r="AE378" s="105"/>
      <c r="AF378" s="105"/>
      <c r="AL378" s="105"/>
    </row>
    <row r="379" spans="27:38" s="78" customFormat="1" ht="57.75" customHeight="1" x14ac:dyDescent="0.25">
      <c r="AA379" s="105"/>
      <c r="AB379" s="105"/>
      <c r="AC379" s="105"/>
      <c r="AD379" s="105"/>
      <c r="AE379" s="105"/>
      <c r="AF379" s="105"/>
      <c r="AL379" s="105"/>
    </row>
    <row r="380" spans="27:38" s="78" customFormat="1" ht="57.75" customHeight="1" x14ac:dyDescent="0.25">
      <c r="AA380" s="105"/>
      <c r="AB380" s="105"/>
      <c r="AC380" s="105"/>
      <c r="AD380" s="105"/>
      <c r="AE380" s="105"/>
      <c r="AF380" s="105"/>
      <c r="AL380" s="105"/>
    </row>
    <row r="381" spans="27:38" s="78" customFormat="1" ht="57.75" customHeight="1" x14ac:dyDescent="0.25">
      <c r="AA381" s="105"/>
      <c r="AB381" s="105"/>
      <c r="AC381" s="105"/>
      <c r="AD381" s="105"/>
      <c r="AE381" s="105"/>
      <c r="AF381" s="105"/>
      <c r="AL381" s="105"/>
    </row>
    <row r="382" spans="27:38" s="78" customFormat="1" ht="57.75" customHeight="1" x14ac:dyDescent="0.25">
      <c r="AA382" s="105"/>
      <c r="AB382" s="105"/>
      <c r="AC382" s="105"/>
      <c r="AD382" s="105"/>
      <c r="AE382" s="105"/>
      <c r="AF382" s="105"/>
      <c r="AL382" s="105"/>
    </row>
    <row r="383" spans="27:38" s="78" customFormat="1" ht="57.75" customHeight="1" x14ac:dyDescent="0.25">
      <c r="AA383" s="105"/>
      <c r="AB383" s="105"/>
      <c r="AC383" s="105"/>
      <c r="AD383" s="105"/>
      <c r="AE383" s="105"/>
      <c r="AF383" s="105"/>
      <c r="AL383" s="105"/>
    </row>
    <row r="384" spans="27:38" s="78" customFormat="1" ht="57.75" customHeight="1" x14ac:dyDescent="0.25">
      <c r="AA384" s="105"/>
      <c r="AB384" s="105"/>
      <c r="AC384" s="105"/>
      <c r="AD384" s="105"/>
      <c r="AE384" s="105"/>
      <c r="AF384" s="105"/>
      <c r="AL384" s="105"/>
    </row>
    <row r="385" spans="27:38" s="78" customFormat="1" ht="57.75" customHeight="1" x14ac:dyDescent="0.25">
      <c r="AA385" s="105"/>
      <c r="AB385" s="105"/>
      <c r="AC385" s="105"/>
      <c r="AD385" s="105"/>
      <c r="AE385" s="105"/>
      <c r="AF385" s="105"/>
      <c r="AL385" s="105"/>
    </row>
    <row r="386" spans="27:38" s="78" customFormat="1" ht="57.75" customHeight="1" x14ac:dyDescent="0.25">
      <c r="AA386" s="105"/>
      <c r="AB386" s="105"/>
      <c r="AC386" s="105"/>
      <c r="AD386" s="105"/>
      <c r="AE386" s="105"/>
      <c r="AF386" s="105"/>
      <c r="AL386" s="105"/>
    </row>
    <row r="387" spans="27:38" s="78" customFormat="1" ht="57.75" customHeight="1" x14ac:dyDescent="0.25">
      <c r="AA387" s="105"/>
      <c r="AB387" s="105"/>
      <c r="AC387" s="105"/>
      <c r="AD387" s="105"/>
      <c r="AE387" s="105"/>
      <c r="AF387" s="105"/>
      <c r="AL387" s="105"/>
    </row>
    <row r="388" spans="27:38" s="78" customFormat="1" ht="57.75" customHeight="1" x14ac:dyDescent="0.25">
      <c r="AA388" s="105"/>
      <c r="AB388" s="105"/>
      <c r="AC388" s="105"/>
      <c r="AD388" s="105"/>
      <c r="AE388" s="105"/>
      <c r="AF388" s="105"/>
      <c r="AL388" s="105"/>
    </row>
    <row r="389" spans="27:38" s="78" customFormat="1" ht="57.75" customHeight="1" x14ac:dyDescent="0.25">
      <c r="AA389" s="105"/>
      <c r="AB389" s="105"/>
      <c r="AC389" s="105"/>
      <c r="AD389" s="105"/>
      <c r="AE389" s="105"/>
      <c r="AF389" s="105"/>
      <c r="AL389" s="105"/>
    </row>
    <row r="390" spans="27:38" s="78" customFormat="1" ht="57.75" customHeight="1" x14ac:dyDescent="0.25">
      <c r="AA390" s="105"/>
      <c r="AB390" s="105"/>
      <c r="AC390" s="105"/>
      <c r="AD390" s="105"/>
      <c r="AE390" s="105"/>
      <c r="AF390" s="105"/>
      <c r="AL390" s="105"/>
    </row>
    <row r="391" spans="27:38" s="78" customFormat="1" ht="57.75" customHeight="1" x14ac:dyDescent="0.25">
      <c r="AA391" s="105"/>
      <c r="AB391" s="105"/>
      <c r="AC391" s="105"/>
      <c r="AD391" s="105"/>
      <c r="AE391" s="105"/>
      <c r="AF391" s="105"/>
      <c r="AL391" s="105"/>
    </row>
    <row r="392" spans="27:38" s="78" customFormat="1" ht="57.75" customHeight="1" x14ac:dyDescent="0.25">
      <c r="AA392" s="105"/>
      <c r="AB392" s="105"/>
      <c r="AC392" s="105"/>
      <c r="AD392" s="105"/>
      <c r="AE392" s="105"/>
      <c r="AF392" s="105"/>
      <c r="AL392" s="105"/>
    </row>
    <row r="393" spans="27:38" s="78" customFormat="1" ht="57.75" customHeight="1" x14ac:dyDescent="0.25">
      <c r="AA393" s="105"/>
      <c r="AB393" s="105"/>
      <c r="AC393" s="105"/>
      <c r="AD393" s="105"/>
      <c r="AE393" s="105"/>
      <c r="AF393" s="105"/>
      <c r="AL393" s="105"/>
    </row>
    <row r="394" spans="27:38" s="78" customFormat="1" ht="57.75" customHeight="1" x14ac:dyDescent="0.25">
      <c r="AA394" s="105"/>
      <c r="AB394" s="105"/>
      <c r="AC394" s="105"/>
      <c r="AD394" s="105"/>
      <c r="AE394" s="105"/>
      <c r="AF394" s="105"/>
      <c r="AL394" s="105"/>
    </row>
    <row r="395" spans="27:38" s="78" customFormat="1" ht="57.75" customHeight="1" x14ac:dyDescent="0.25">
      <c r="AA395" s="105"/>
      <c r="AB395" s="105"/>
      <c r="AC395" s="105"/>
      <c r="AD395" s="105"/>
      <c r="AE395" s="105"/>
      <c r="AF395" s="105"/>
      <c r="AL395" s="105"/>
    </row>
    <row r="396" spans="27:38" s="78" customFormat="1" ht="57.75" customHeight="1" x14ac:dyDescent="0.25">
      <c r="AA396" s="105"/>
      <c r="AB396" s="105"/>
      <c r="AC396" s="105"/>
      <c r="AD396" s="105"/>
      <c r="AE396" s="105"/>
      <c r="AF396" s="105"/>
      <c r="AL396" s="105"/>
    </row>
    <row r="397" spans="27:38" s="78" customFormat="1" ht="57.75" customHeight="1" x14ac:dyDescent="0.25">
      <c r="AA397" s="105"/>
      <c r="AB397" s="105"/>
      <c r="AC397" s="105"/>
      <c r="AD397" s="105"/>
      <c r="AE397" s="105"/>
      <c r="AF397" s="105"/>
      <c r="AL397" s="105"/>
    </row>
    <row r="398" spans="27:38" s="78" customFormat="1" ht="57.75" customHeight="1" x14ac:dyDescent="0.25">
      <c r="AA398" s="105"/>
      <c r="AB398" s="105"/>
      <c r="AC398" s="105"/>
      <c r="AD398" s="105"/>
      <c r="AE398" s="105"/>
      <c r="AF398" s="105"/>
      <c r="AL398" s="105"/>
    </row>
    <row r="399" spans="27:38" s="78" customFormat="1" ht="57.75" customHeight="1" x14ac:dyDescent="0.25">
      <c r="AA399" s="105"/>
      <c r="AB399" s="105"/>
      <c r="AC399" s="105"/>
      <c r="AD399" s="105"/>
      <c r="AE399" s="105"/>
      <c r="AF399" s="105"/>
      <c r="AL399" s="105"/>
    </row>
    <row r="400" spans="27:38" s="78" customFormat="1" ht="57.75" customHeight="1" x14ac:dyDescent="0.25">
      <c r="AA400" s="105"/>
      <c r="AB400" s="105"/>
      <c r="AC400" s="105"/>
      <c r="AD400" s="105"/>
      <c r="AE400" s="105"/>
      <c r="AF400" s="105"/>
      <c r="AL400" s="105"/>
    </row>
    <row r="401" spans="27:38" s="78" customFormat="1" ht="57.75" customHeight="1" x14ac:dyDescent="0.25">
      <c r="AA401" s="105"/>
      <c r="AB401" s="105"/>
      <c r="AC401" s="105"/>
      <c r="AD401" s="105"/>
      <c r="AE401" s="105"/>
      <c r="AF401" s="105"/>
      <c r="AL401" s="105"/>
    </row>
    <row r="402" spans="27:38" s="78" customFormat="1" ht="57.75" customHeight="1" x14ac:dyDescent="0.25">
      <c r="AA402" s="105"/>
      <c r="AB402" s="105"/>
      <c r="AC402" s="105"/>
      <c r="AD402" s="105"/>
      <c r="AE402" s="105"/>
      <c r="AF402" s="105"/>
      <c r="AL402" s="105"/>
    </row>
    <row r="403" spans="27:38" s="78" customFormat="1" ht="57.75" customHeight="1" x14ac:dyDescent="0.25">
      <c r="AA403" s="105"/>
      <c r="AB403" s="105"/>
      <c r="AC403" s="105"/>
      <c r="AD403" s="105"/>
      <c r="AE403" s="105"/>
      <c r="AF403" s="105"/>
      <c r="AL403" s="105"/>
    </row>
    <row r="404" spans="27:38" s="78" customFormat="1" ht="57.75" customHeight="1" x14ac:dyDescent="0.25">
      <c r="AA404" s="105"/>
      <c r="AB404" s="105"/>
      <c r="AC404" s="105"/>
      <c r="AD404" s="105"/>
      <c r="AE404" s="105"/>
      <c r="AF404" s="105"/>
      <c r="AL404" s="105"/>
    </row>
    <row r="405" spans="27:38" s="78" customFormat="1" ht="57.75" customHeight="1" x14ac:dyDescent="0.25">
      <c r="AA405" s="105"/>
      <c r="AB405" s="105"/>
      <c r="AC405" s="105"/>
      <c r="AD405" s="105"/>
      <c r="AE405" s="105"/>
      <c r="AF405" s="105"/>
      <c r="AL405" s="105"/>
    </row>
    <row r="406" spans="27:38" s="78" customFormat="1" ht="57.75" customHeight="1" x14ac:dyDescent="0.25">
      <c r="AA406" s="105"/>
      <c r="AB406" s="105"/>
      <c r="AC406" s="105"/>
      <c r="AD406" s="105"/>
      <c r="AE406" s="105"/>
      <c r="AF406" s="105"/>
      <c r="AL406" s="105"/>
    </row>
    <row r="407" spans="27:38" s="78" customFormat="1" ht="57.75" customHeight="1" x14ac:dyDescent="0.25">
      <c r="AA407" s="105"/>
      <c r="AB407" s="105"/>
      <c r="AC407" s="105"/>
      <c r="AD407" s="105"/>
      <c r="AE407" s="105"/>
      <c r="AF407" s="105"/>
      <c r="AL407" s="105"/>
    </row>
    <row r="408" spans="27:38" s="78" customFormat="1" ht="57.75" customHeight="1" x14ac:dyDescent="0.25">
      <c r="AA408" s="105"/>
      <c r="AB408" s="105"/>
      <c r="AC408" s="105"/>
      <c r="AD408" s="105"/>
      <c r="AE408" s="105"/>
      <c r="AF408" s="105"/>
      <c r="AL408" s="105"/>
    </row>
    <row r="409" spans="27:38" s="78" customFormat="1" ht="57.75" customHeight="1" x14ac:dyDescent="0.25">
      <c r="AA409" s="105"/>
      <c r="AB409" s="105"/>
      <c r="AC409" s="105"/>
      <c r="AD409" s="105"/>
      <c r="AE409" s="105"/>
      <c r="AF409" s="105"/>
      <c r="AL409" s="105"/>
    </row>
    <row r="410" spans="27:38" s="78" customFormat="1" ht="57.75" customHeight="1" x14ac:dyDescent="0.25">
      <c r="AA410" s="105"/>
      <c r="AB410" s="105"/>
      <c r="AC410" s="105"/>
      <c r="AD410" s="105"/>
      <c r="AE410" s="105"/>
      <c r="AF410" s="105"/>
      <c r="AL410" s="105"/>
    </row>
    <row r="411" spans="27:38" s="78" customFormat="1" ht="57.75" customHeight="1" x14ac:dyDescent="0.25">
      <c r="AA411" s="105"/>
      <c r="AB411" s="105"/>
      <c r="AC411" s="105"/>
      <c r="AD411" s="105"/>
      <c r="AE411" s="105"/>
      <c r="AF411" s="105"/>
      <c r="AL411" s="105"/>
    </row>
    <row r="412" spans="27:38" s="78" customFormat="1" ht="57.75" customHeight="1" x14ac:dyDescent="0.25">
      <c r="AA412" s="105"/>
      <c r="AB412" s="105"/>
      <c r="AC412" s="105"/>
      <c r="AD412" s="105"/>
      <c r="AE412" s="105"/>
      <c r="AF412" s="105"/>
      <c r="AL412" s="105"/>
    </row>
    <row r="413" spans="27:38" s="78" customFormat="1" ht="57.75" customHeight="1" x14ac:dyDescent="0.25">
      <c r="AA413" s="105"/>
      <c r="AB413" s="105"/>
      <c r="AC413" s="105"/>
      <c r="AD413" s="105"/>
      <c r="AE413" s="105"/>
      <c r="AF413" s="105"/>
      <c r="AL413" s="105"/>
    </row>
    <row r="414" spans="27:38" s="78" customFormat="1" ht="57.75" customHeight="1" x14ac:dyDescent="0.25">
      <c r="AA414" s="105"/>
      <c r="AB414" s="105"/>
      <c r="AC414" s="105"/>
      <c r="AD414" s="105"/>
      <c r="AE414" s="105"/>
      <c r="AF414" s="105"/>
      <c r="AL414" s="105"/>
    </row>
    <row r="415" spans="27:38" s="78" customFormat="1" ht="57.75" customHeight="1" x14ac:dyDescent="0.25">
      <c r="AA415" s="105"/>
      <c r="AB415" s="105"/>
      <c r="AC415" s="105"/>
      <c r="AD415" s="105"/>
      <c r="AE415" s="105"/>
      <c r="AF415" s="105"/>
      <c r="AL415" s="105"/>
    </row>
    <row r="416" spans="27:38" s="78" customFormat="1" ht="57.75" customHeight="1" x14ac:dyDescent="0.25">
      <c r="AA416" s="105"/>
      <c r="AB416" s="105"/>
      <c r="AC416" s="105"/>
      <c r="AD416" s="105"/>
      <c r="AE416" s="105"/>
      <c r="AF416" s="105"/>
      <c r="AL416" s="105"/>
    </row>
    <row r="417" spans="27:38" s="78" customFormat="1" ht="57.75" customHeight="1" x14ac:dyDescent="0.25">
      <c r="AA417" s="105"/>
      <c r="AB417" s="105"/>
      <c r="AC417" s="105"/>
      <c r="AD417" s="105"/>
      <c r="AE417" s="105"/>
      <c r="AF417" s="105"/>
      <c r="AL417" s="105"/>
    </row>
    <row r="418" spans="27:38" s="78" customFormat="1" ht="57.75" customHeight="1" x14ac:dyDescent="0.25">
      <c r="AA418" s="105"/>
      <c r="AB418" s="105"/>
      <c r="AC418" s="105"/>
      <c r="AD418" s="105"/>
      <c r="AE418" s="105"/>
      <c r="AF418" s="105"/>
      <c r="AL418" s="105"/>
    </row>
    <row r="419" spans="27:38" s="78" customFormat="1" ht="57.75" customHeight="1" x14ac:dyDescent="0.25">
      <c r="AA419" s="105"/>
      <c r="AB419" s="105"/>
      <c r="AC419" s="105"/>
      <c r="AD419" s="105"/>
      <c r="AE419" s="105"/>
      <c r="AF419" s="105"/>
      <c r="AL419" s="105"/>
    </row>
    <row r="420" spans="27:38" s="78" customFormat="1" ht="57.75" customHeight="1" x14ac:dyDescent="0.25">
      <c r="AA420" s="105"/>
      <c r="AB420" s="105"/>
      <c r="AC420" s="105"/>
      <c r="AD420" s="105"/>
      <c r="AE420" s="105"/>
      <c r="AF420" s="105"/>
      <c r="AL420" s="105"/>
    </row>
    <row r="421" spans="27:38" s="78" customFormat="1" ht="57.75" customHeight="1" x14ac:dyDescent="0.25">
      <c r="AA421" s="105"/>
      <c r="AB421" s="105"/>
      <c r="AC421" s="105"/>
      <c r="AD421" s="105"/>
      <c r="AE421" s="105"/>
      <c r="AF421" s="105"/>
      <c r="AL421" s="105"/>
    </row>
    <row r="422" spans="27:38" s="78" customFormat="1" ht="57.75" customHeight="1" x14ac:dyDescent="0.25">
      <c r="AA422" s="105"/>
      <c r="AB422" s="105"/>
      <c r="AC422" s="105"/>
      <c r="AD422" s="105"/>
      <c r="AE422" s="105"/>
      <c r="AF422" s="105"/>
      <c r="AL422" s="105"/>
    </row>
    <row r="423" spans="27:38" s="78" customFormat="1" ht="57.75" customHeight="1" x14ac:dyDescent="0.25">
      <c r="AA423" s="105"/>
      <c r="AB423" s="105"/>
      <c r="AC423" s="105"/>
      <c r="AD423" s="105"/>
      <c r="AE423" s="105"/>
      <c r="AF423" s="105"/>
      <c r="AL423" s="105"/>
    </row>
    <row r="424" spans="27:38" s="78" customFormat="1" ht="57.75" customHeight="1" x14ac:dyDescent="0.25">
      <c r="AA424" s="105"/>
      <c r="AB424" s="105"/>
      <c r="AC424" s="105"/>
      <c r="AD424" s="105"/>
      <c r="AE424" s="105"/>
      <c r="AF424" s="105"/>
      <c r="AL424" s="105"/>
    </row>
    <row r="425" spans="27:38" s="78" customFormat="1" ht="57.75" customHeight="1" x14ac:dyDescent="0.25">
      <c r="AA425" s="105"/>
      <c r="AB425" s="105"/>
      <c r="AC425" s="105"/>
      <c r="AD425" s="105"/>
      <c r="AE425" s="105"/>
      <c r="AF425" s="105"/>
      <c r="AL425" s="105"/>
    </row>
    <row r="426" spans="27:38" s="78" customFormat="1" ht="57.75" customHeight="1" x14ac:dyDescent="0.25">
      <c r="AA426" s="105"/>
      <c r="AB426" s="105"/>
      <c r="AC426" s="105"/>
      <c r="AD426" s="105"/>
      <c r="AE426" s="105"/>
      <c r="AF426" s="105"/>
      <c r="AL426" s="105"/>
    </row>
    <row r="427" spans="27:38" s="78" customFormat="1" ht="57.75" customHeight="1" x14ac:dyDescent="0.25">
      <c r="AA427" s="105"/>
      <c r="AB427" s="105"/>
      <c r="AC427" s="105"/>
      <c r="AD427" s="105"/>
      <c r="AE427" s="105"/>
      <c r="AF427" s="105"/>
      <c r="AL427" s="105"/>
    </row>
    <row r="428" spans="27:38" s="78" customFormat="1" ht="57.75" customHeight="1" x14ac:dyDescent="0.25">
      <c r="AA428" s="105"/>
      <c r="AB428" s="105"/>
      <c r="AC428" s="105"/>
      <c r="AD428" s="105"/>
      <c r="AE428" s="105"/>
      <c r="AF428" s="105"/>
      <c r="AL428" s="105"/>
    </row>
    <row r="429" spans="27:38" s="78" customFormat="1" ht="57.75" customHeight="1" x14ac:dyDescent="0.25">
      <c r="AA429" s="105"/>
      <c r="AB429" s="105"/>
      <c r="AC429" s="105"/>
      <c r="AD429" s="105"/>
      <c r="AE429" s="105"/>
      <c r="AF429" s="105"/>
      <c r="AL429" s="105"/>
    </row>
    <row r="430" spans="27:38" s="78" customFormat="1" ht="57.75" customHeight="1" x14ac:dyDescent="0.25">
      <c r="AA430" s="105"/>
      <c r="AB430" s="105"/>
      <c r="AC430" s="105"/>
      <c r="AD430" s="105"/>
      <c r="AE430" s="105"/>
      <c r="AF430" s="105"/>
      <c r="AL430" s="105"/>
    </row>
    <row r="431" spans="27:38" s="78" customFormat="1" ht="57.75" customHeight="1" x14ac:dyDescent="0.25">
      <c r="AA431" s="105"/>
      <c r="AB431" s="105"/>
      <c r="AC431" s="105"/>
      <c r="AD431" s="105"/>
      <c r="AE431" s="105"/>
      <c r="AF431" s="105"/>
      <c r="AL431" s="105"/>
    </row>
    <row r="432" spans="27:38" s="78" customFormat="1" ht="57.75" customHeight="1" x14ac:dyDescent="0.25">
      <c r="AA432" s="105"/>
      <c r="AB432" s="105"/>
      <c r="AC432" s="105"/>
      <c r="AD432" s="105"/>
      <c r="AE432" s="105"/>
      <c r="AF432" s="105"/>
      <c r="AL432" s="105"/>
    </row>
    <row r="433" spans="27:38" s="78" customFormat="1" ht="57.75" customHeight="1" x14ac:dyDescent="0.25">
      <c r="AA433" s="105"/>
      <c r="AB433" s="105"/>
      <c r="AC433" s="105"/>
      <c r="AD433" s="105"/>
      <c r="AE433" s="105"/>
      <c r="AF433" s="105"/>
      <c r="AL433" s="105"/>
    </row>
    <row r="434" spans="27:38" s="78" customFormat="1" ht="57.75" customHeight="1" x14ac:dyDescent="0.25">
      <c r="AA434" s="105"/>
      <c r="AB434" s="105"/>
      <c r="AC434" s="105"/>
      <c r="AD434" s="105"/>
      <c r="AE434" s="105"/>
      <c r="AF434" s="105"/>
      <c r="AL434" s="105"/>
    </row>
    <row r="435" spans="27:38" s="78" customFormat="1" ht="57.75" customHeight="1" x14ac:dyDescent="0.25">
      <c r="AA435" s="105"/>
      <c r="AB435" s="105"/>
      <c r="AC435" s="105"/>
      <c r="AD435" s="105"/>
      <c r="AE435" s="105"/>
      <c r="AF435" s="105"/>
      <c r="AL435" s="105"/>
    </row>
    <row r="436" spans="27:38" s="78" customFormat="1" ht="57.75" customHeight="1" x14ac:dyDescent="0.25">
      <c r="AA436" s="105"/>
      <c r="AB436" s="105"/>
      <c r="AC436" s="105"/>
      <c r="AD436" s="105"/>
      <c r="AE436" s="105"/>
      <c r="AF436" s="105"/>
      <c r="AL436" s="105"/>
    </row>
    <row r="437" spans="27:38" s="78" customFormat="1" ht="57.75" customHeight="1" x14ac:dyDescent="0.25">
      <c r="AA437" s="105"/>
      <c r="AB437" s="105"/>
      <c r="AC437" s="105"/>
      <c r="AD437" s="105"/>
      <c r="AE437" s="105"/>
      <c r="AF437" s="105"/>
      <c r="AL437" s="105"/>
    </row>
    <row r="438" spans="27:38" s="78" customFormat="1" ht="57.75" customHeight="1" x14ac:dyDescent="0.25">
      <c r="AA438" s="105"/>
      <c r="AB438" s="105"/>
      <c r="AC438" s="105"/>
      <c r="AD438" s="105"/>
      <c r="AE438" s="105"/>
      <c r="AF438" s="105"/>
      <c r="AL438" s="105"/>
    </row>
    <row r="439" spans="27:38" s="78" customFormat="1" ht="57.75" customHeight="1" x14ac:dyDescent="0.25">
      <c r="AA439" s="105"/>
      <c r="AB439" s="105"/>
      <c r="AC439" s="105"/>
      <c r="AD439" s="105"/>
      <c r="AE439" s="105"/>
      <c r="AF439" s="105"/>
      <c r="AL439" s="105"/>
    </row>
    <row r="440" spans="27:38" s="78" customFormat="1" ht="57.75" customHeight="1" x14ac:dyDescent="0.25">
      <c r="AA440" s="105"/>
      <c r="AB440" s="105"/>
      <c r="AC440" s="105"/>
      <c r="AD440" s="105"/>
      <c r="AE440" s="105"/>
      <c r="AF440" s="105"/>
      <c r="AL440" s="105"/>
    </row>
    <row r="441" spans="27:38" s="78" customFormat="1" ht="57.75" customHeight="1" x14ac:dyDescent="0.25">
      <c r="AA441" s="105"/>
      <c r="AB441" s="105"/>
      <c r="AC441" s="105"/>
      <c r="AD441" s="105"/>
      <c r="AE441" s="105"/>
      <c r="AF441" s="105"/>
      <c r="AL441" s="105"/>
    </row>
    <row r="442" spans="27:38" s="78" customFormat="1" ht="57.75" customHeight="1" x14ac:dyDescent="0.25">
      <c r="AA442" s="105"/>
      <c r="AB442" s="105"/>
      <c r="AC442" s="105"/>
      <c r="AD442" s="105"/>
      <c r="AE442" s="105"/>
      <c r="AF442" s="105"/>
      <c r="AL442" s="105"/>
    </row>
    <row r="443" spans="27:38" s="78" customFormat="1" ht="57.75" customHeight="1" x14ac:dyDescent="0.25">
      <c r="AA443" s="105"/>
      <c r="AB443" s="105"/>
      <c r="AC443" s="105"/>
      <c r="AD443" s="105"/>
      <c r="AE443" s="105"/>
      <c r="AF443" s="105"/>
      <c r="AL443" s="105"/>
    </row>
    <row r="444" spans="27:38" s="78" customFormat="1" ht="57.75" customHeight="1" x14ac:dyDescent="0.25">
      <c r="AA444" s="105"/>
      <c r="AB444" s="105"/>
      <c r="AC444" s="105"/>
      <c r="AD444" s="105"/>
      <c r="AE444" s="105"/>
      <c r="AF444" s="105"/>
      <c r="AL444" s="105"/>
    </row>
    <row r="445" spans="27:38" s="78" customFormat="1" ht="57.75" customHeight="1" x14ac:dyDescent="0.25">
      <c r="AA445" s="105"/>
      <c r="AB445" s="105"/>
      <c r="AC445" s="105"/>
      <c r="AD445" s="105"/>
      <c r="AE445" s="105"/>
      <c r="AF445" s="105"/>
      <c r="AL445" s="105"/>
    </row>
    <row r="446" spans="27:38" s="78" customFormat="1" ht="57.75" customHeight="1" x14ac:dyDescent="0.25">
      <c r="AA446" s="105"/>
      <c r="AB446" s="105"/>
      <c r="AC446" s="105"/>
      <c r="AD446" s="105"/>
      <c r="AE446" s="105"/>
      <c r="AF446" s="105"/>
      <c r="AL446" s="105"/>
    </row>
    <row r="447" spans="27:38" s="78" customFormat="1" ht="57.75" customHeight="1" x14ac:dyDescent="0.25">
      <c r="AA447" s="105"/>
      <c r="AB447" s="105"/>
      <c r="AC447" s="105"/>
      <c r="AD447" s="105"/>
      <c r="AE447" s="105"/>
      <c r="AF447" s="105"/>
      <c r="AL447" s="105"/>
    </row>
    <row r="448" spans="27:38" s="78" customFormat="1" ht="57.75" customHeight="1" x14ac:dyDescent="0.25">
      <c r="AA448" s="105"/>
      <c r="AB448" s="105"/>
      <c r="AC448" s="105"/>
      <c r="AD448" s="105"/>
      <c r="AE448" s="105"/>
      <c r="AF448" s="105"/>
      <c r="AL448" s="105"/>
    </row>
    <row r="449" spans="27:38" s="78" customFormat="1" ht="57.75" customHeight="1" x14ac:dyDescent="0.25">
      <c r="AA449" s="105"/>
      <c r="AB449" s="105"/>
      <c r="AC449" s="105"/>
      <c r="AD449" s="105"/>
      <c r="AE449" s="105"/>
      <c r="AF449" s="105"/>
      <c r="AL449" s="105"/>
    </row>
    <row r="450" spans="27:38" s="78" customFormat="1" ht="57.75" customHeight="1" x14ac:dyDescent="0.25">
      <c r="AA450" s="105"/>
      <c r="AB450" s="105"/>
      <c r="AC450" s="105"/>
      <c r="AD450" s="105"/>
      <c r="AE450" s="105"/>
      <c r="AF450" s="105"/>
      <c r="AL450" s="105"/>
    </row>
    <row r="451" spans="27:38" s="78" customFormat="1" ht="57.75" customHeight="1" x14ac:dyDescent="0.25">
      <c r="AA451" s="105"/>
      <c r="AB451" s="105"/>
      <c r="AC451" s="105"/>
      <c r="AD451" s="105"/>
      <c r="AE451" s="105"/>
      <c r="AF451" s="105"/>
      <c r="AL451" s="105"/>
    </row>
    <row r="452" spans="27:38" s="78" customFormat="1" ht="57.75" customHeight="1" x14ac:dyDescent="0.25">
      <c r="AA452" s="105"/>
      <c r="AB452" s="105"/>
      <c r="AC452" s="105"/>
      <c r="AD452" s="105"/>
      <c r="AE452" s="105"/>
      <c r="AF452" s="105"/>
      <c r="AL452" s="105"/>
    </row>
    <row r="453" spans="27:38" s="78" customFormat="1" ht="57.75" customHeight="1" x14ac:dyDescent="0.25">
      <c r="AA453" s="105"/>
      <c r="AB453" s="105"/>
      <c r="AC453" s="105"/>
      <c r="AD453" s="105"/>
      <c r="AE453" s="105"/>
      <c r="AF453" s="105"/>
      <c r="AL453" s="105"/>
    </row>
    <row r="454" spans="27:38" s="78" customFormat="1" ht="57.75" customHeight="1" x14ac:dyDescent="0.25">
      <c r="AA454" s="105"/>
      <c r="AB454" s="105"/>
      <c r="AC454" s="105"/>
      <c r="AD454" s="105"/>
      <c r="AE454" s="105"/>
      <c r="AF454" s="105"/>
      <c r="AL454" s="105"/>
    </row>
    <row r="455" spans="27:38" s="78" customFormat="1" ht="57.75" customHeight="1" x14ac:dyDescent="0.25">
      <c r="AA455" s="105"/>
      <c r="AB455" s="105"/>
      <c r="AC455" s="105"/>
      <c r="AD455" s="105"/>
      <c r="AE455" s="105"/>
      <c r="AF455" s="105"/>
      <c r="AL455" s="105"/>
    </row>
    <row r="456" spans="27:38" s="78" customFormat="1" ht="57.75" customHeight="1" x14ac:dyDescent="0.25">
      <c r="AA456" s="105"/>
      <c r="AB456" s="105"/>
      <c r="AC456" s="105"/>
      <c r="AD456" s="105"/>
      <c r="AE456" s="105"/>
      <c r="AF456" s="105"/>
      <c r="AL456" s="105"/>
    </row>
    <row r="457" spans="27:38" s="78" customFormat="1" ht="57.75" customHeight="1" x14ac:dyDescent="0.25">
      <c r="AA457" s="105"/>
      <c r="AB457" s="105"/>
      <c r="AC457" s="105"/>
      <c r="AD457" s="105"/>
      <c r="AE457" s="105"/>
      <c r="AF457" s="105"/>
      <c r="AL457" s="105"/>
    </row>
    <row r="458" spans="27:38" s="78" customFormat="1" ht="57.75" customHeight="1" x14ac:dyDescent="0.25">
      <c r="AA458" s="105"/>
      <c r="AB458" s="105"/>
      <c r="AC458" s="105"/>
      <c r="AD458" s="105"/>
      <c r="AE458" s="105"/>
      <c r="AF458" s="105"/>
      <c r="AL458" s="105"/>
    </row>
    <row r="459" spans="27:38" s="78" customFormat="1" ht="57.75" customHeight="1" x14ac:dyDescent="0.25">
      <c r="AA459" s="105"/>
      <c r="AB459" s="105"/>
      <c r="AC459" s="105"/>
      <c r="AD459" s="105"/>
      <c r="AE459" s="105"/>
      <c r="AF459" s="105"/>
      <c r="AL459" s="105"/>
    </row>
    <row r="460" spans="27:38" s="78" customFormat="1" ht="57.75" customHeight="1" x14ac:dyDescent="0.25">
      <c r="AA460" s="105"/>
      <c r="AB460" s="105"/>
      <c r="AC460" s="105"/>
      <c r="AD460" s="105"/>
      <c r="AE460" s="105"/>
      <c r="AF460" s="105"/>
      <c r="AL460" s="105"/>
    </row>
    <row r="461" spans="27:38" s="78" customFormat="1" ht="57.75" customHeight="1" x14ac:dyDescent="0.25">
      <c r="AA461" s="105"/>
      <c r="AB461" s="105"/>
      <c r="AC461" s="105"/>
      <c r="AD461" s="105"/>
      <c r="AE461" s="105"/>
      <c r="AF461" s="105"/>
      <c r="AL461" s="105"/>
    </row>
    <row r="462" spans="27:38" s="78" customFormat="1" ht="57.75" customHeight="1" x14ac:dyDescent="0.25">
      <c r="AA462" s="105"/>
      <c r="AB462" s="105"/>
      <c r="AC462" s="105"/>
      <c r="AD462" s="105"/>
      <c r="AE462" s="105"/>
      <c r="AF462" s="105"/>
      <c r="AL462" s="105"/>
    </row>
    <row r="463" spans="27:38" s="78" customFormat="1" ht="57.75" customHeight="1" x14ac:dyDescent="0.25">
      <c r="AA463" s="105"/>
      <c r="AB463" s="105"/>
      <c r="AC463" s="105"/>
      <c r="AD463" s="105"/>
      <c r="AE463" s="105"/>
      <c r="AF463" s="105"/>
      <c r="AL463" s="105"/>
    </row>
    <row r="464" spans="27:38" s="78" customFormat="1" ht="57.75" customHeight="1" x14ac:dyDescent="0.25">
      <c r="AA464" s="105"/>
      <c r="AB464" s="105"/>
      <c r="AC464" s="105"/>
      <c r="AD464" s="105"/>
      <c r="AE464" s="105"/>
      <c r="AF464" s="105"/>
      <c r="AL464" s="105"/>
    </row>
    <row r="465" spans="27:38" s="78" customFormat="1" ht="57.75" customHeight="1" x14ac:dyDescent="0.25">
      <c r="AA465" s="105"/>
      <c r="AB465" s="105"/>
      <c r="AC465" s="105"/>
      <c r="AD465" s="105"/>
      <c r="AE465" s="105"/>
      <c r="AF465" s="105"/>
      <c r="AL465" s="105"/>
    </row>
    <row r="466" spans="27:38" s="78" customFormat="1" ht="57.75" customHeight="1" x14ac:dyDescent="0.25">
      <c r="AA466" s="105"/>
      <c r="AB466" s="105"/>
      <c r="AC466" s="105"/>
      <c r="AD466" s="105"/>
      <c r="AE466" s="105"/>
      <c r="AF466" s="105"/>
      <c r="AL466" s="105"/>
    </row>
    <row r="467" spans="27:38" s="78" customFormat="1" ht="57.75" customHeight="1" x14ac:dyDescent="0.25">
      <c r="AA467" s="105"/>
      <c r="AB467" s="105"/>
      <c r="AC467" s="105"/>
      <c r="AD467" s="105"/>
      <c r="AE467" s="105"/>
      <c r="AF467" s="105"/>
      <c r="AL467" s="105"/>
    </row>
    <row r="468" spans="27:38" s="78" customFormat="1" ht="57.75" customHeight="1" x14ac:dyDescent="0.25">
      <c r="AA468" s="105"/>
      <c r="AB468" s="105"/>
      <c r="AC468" s="105"/>
      <c r="AD468" s="105"/>
      <c r="AE468" s="105"/>
      <c r="AF468" s="105"/>
      <c r="AL468" s="105"/>
    </row>
    <row r="469" spans="27:38" s="78" customFormat="1" ht="57.75" customHeight="1" x14ac:dyDescent="0.25">
      <c r="AA469" s="105"/>
      <c r="AB469" s="105"/>
      <c r="AC469" s="105"/>
      <c r="AD469" s="105"/>
      <c r="AE469" s="105"/>
      <c r="AF469" s="105"/>
      <c r="AL469" s="105"/>
    </row>
    <row r="470" spans="27:38" s="78" customFormat="1" ht="57.75" customHeight="1" x14ac:dyDescent="0.25">
      <c r="AA470" s="105"/>
      <c r="AB470" s="105"/>
      <c r="AC470" s="105"/>
      <c r="AD470" s="105"/>
      <c r="AE470" s="105"/>
      <c r="AF470" s="105"/>
      <c r="AL470" s="105"/>
    </row>
    <row r="471" spans="27:38" s="78" customFormat="1" ht="57.75" customHeight="1" x14ac:dyDescent="0.25">
      <c r="AA471" s="105"/>
      <c r="AB471" s="105"/>
      <c r="AC471" s="105"/>
      <c r="AD471" s="105"/>
      <c r="AE471" s="105"/>
      <c r="AF471" s="105"/>
      <c r="AL471" s="105"/>
    </row>
    <row r="472" spans="27:38" s="78" customFormat="1" ht="57.75" customHeight="1" x14ac:dyDescent="0.25">
      <c r="AA472" s="105"/>
      <c r="AB472" s="105"/>
      <c r="AC472" s="105"/>
      <c r="AD472" s="105"/>
      <c r="AE472" s="105"/>
      <c r="AF472" s="105"/>
      <c r="AL472" s="105"/>
    </row>
    <row r="473" spans="27:38" s="78" customFormat="1" ht="57.75" customHeight="1" x14ac:dyDescent="0.25">
      <c r="AA473" s="105"/>
      <c r="AB473" s="105"/>
      <c r="AC473" s="105"/>
      <c r="AD473" s="105"/>
      <c r="AE473" s="105"/>
      <c r="AF473" s="105"/>
      <c r="AL473" s="105"/>
    </row>
    <row r="474" spans="27:38" s="78" customFormat="1" ht="57.75" customHeight="1" x14ac:dyDescent="0.25">
      <c r="AA474" s="105"/>
      <c r="AB474" s="105"/>
      <c r="AC474" s="105"/>
      <c r="AD474" s="105"/>
      <c r="AE474" s="105"/>
      <c r="AF474" s="105"/>
      <c r="AL474" s="105"/>
    </row>
    <row r="475" spans="27:38" s="78" customFormat="1" ht="57.75" customHeight="1" x14ac:dyDescent="0.25">
      <c r="AA475" s="105"/>
      <c r="AB475" s="105"/>
      <c r="AC475" s="105"/>
      <c r="AD475" s="105"/>
      <c r="AE475" s="105"/>
      <c r="AF475" s="105"/>
      <c r="AL475" s="105"/>
    </row>
    <row r="476" spans="27:38" s="78" customFormat="1" ht="57.75" customHeight="1" x14ac:dyDescent="0.25">
      <c r="AA476" s="105"/>
      <c r="AB476" s="105"/>
      <c r="AC476" s="105"/>
      <c r="AD476" s="105"/>
      <c r="AE476" s="105"/>
      <c r="AF476" s="105"/>
      <c r="AL476" s="105"/>
    </row>
    <row r="477" spans="27:38" s="78" customFormat="1" ht="57.75" customHeight="1" x14ac:dyDescent="0.25">
      <c r="AA477" s="105"/>
      <c r="AB477" s="105"/>
      <c r="AC477" s="105"/>
      <c r="AD477" s="105"/>
      <c r="AE477" s="105"/>
      <c r="AF477" s="105"/>
      <c r="AL477" s="105"/>
    </row>
    <row r="478" spans="27:38" s="78" customFormat="1" ht="57.75" customHeight="1" x14ac:dyDescent="0.25">
      <c r="AA478" s="105"/>
      <c r="AB478" s="105"/>
      <c r="AC478" s="105"/>
      <c r="AD478" s="105"/>
      <c r="AE478" s="105"/>
      <c r="AF478" s="105"/>
      <c r="AL478" s="105"/>
    </row>
    <row r="479" spans="27:38" s="78" customFormat="1" ht="57.75" customHeight="1" x14ac:dyDescent="0.25">
      <c r="AA479" s="105"/>
      <c r="AB479" s="105"/>
      <c r="AC479" s="105"/>
      <c r="AD479" s="105"/>
      <c r="AE479" s="105"/>
      <c r="AF479" s="105"/>
      <c r="AL479" s="105"/>
    </row>
    <row r="480" spans="27:38" s="78" customFormat="1" ht="57.75" customHeight="1" x14ac:dyDescent="0.25">
      <c r="AA480" s="105"/>
      <c r="AB480" s="105"/>
      <c r="AC480" s="105"/>
      <c r="AD480" s="105"/>
      <c r="AE480" s="105"/>
      <c r="AF480" s="105"/>
      <c r="AL480" s="105"/>
    </row>
    <row r="481" spans="27:38" s="78" customFormat="1" ht="57.75" customHeight="1" x14ac:dyDescent="0.25">
      <c r="AA481" s="105"/>
      <c r="AB481" s="105"/>
      <c r="AC481" s="105"/>
      <c r="AD481" s="105"/>
      <c r="AE481" s="105"/>
      <c r="AF481" s="105"/>
      <c r="AL481" s="105"/>
    </row>
    <row r="482" spans="27:38" s="78" customFormat="1" ht="57.75" customHeight="1" x14ac:dyDescent="0.25">
      <c r="AA482" s="105"/>
      <c r="AB482" s="105"/>
      <c r="AC482" s="105"/>
      <c r="AD482" s="105"/>
      <c r="AE482" s="105"/>
      <c r="AF482" s="105"/>
      <c r="AL482" s="105"/>
    </row>
    <row r="483" spans="27:38" s="78" customFormat="1" ht="57.75" customHeight="1" x14ac:dyDescent="0.25">
      <c r="AA483" s="105"/>
      <c r="AB483" s="105"/>
      <c r="AC483" s="105"/>
      <c r="AD483" s="105"/>
      <c r="AE483" s="105"/>
      <c r="AF483" s="105"/>
      <c r="AL483" s="105"/>
    </row>
    <row r="484" spans="27:38" s="78" customFormat="1" ht="57.75" customHeight="1" x14ac:dyDescent="0.25">
      <c r="AA484" s="105"/>
      <c r="AB484" s="105"/>
      <c r="AC484" s="105"/>
      <c r="AD484" s="105"/>
      <c r="AE484" s="105"/>
      <c r="AF484" s="105"/>
      <c r="AL484" s="105"/>
    </row>
    <row r="485" spans="27:38" s="78" customFormat="1" ht="57.75" customHeight="1" x14ac:dyDescent="0.25">
      <c r="AA485" s="105"/>
      <c r="AB485" s="105"/>
      <c r="AC485" s="105"/>
      <c r="AD485" s="105"/>
      <c r="AE485" s="105"/>
      <c r="AF485" s="105"/>
      <c r="AL485" s="105"/>
    </row>
    <row r="486" spans="27:38" s="78" customFormat="1" ht="57.75" customHeight="1" x14ac:dyDescent="0.25">
      <c r="AA486" s="105"/>
      <c r="AB486" s="105"/>
      <c r="AC486" s="105"/>
      <c r="AD486" s="105"/>
      <c r="AE486" s="105"/>
      <c r="AF486" s="105"/>
      <c r="AL486" s="105"/>
    </row>
    <row r="487" spans="27:38" s="78" customFormat="1" ht="57.75" customHeight="1" x14ac:dyDescent="0.25">
      <c r="AA487" s="105"/>
      <c r="AB487" s="105"/>
      <c r="AC487" s="105"/>
      <c r="AD487" s="105"/>
      <c r="AE487" s="105"/>
      <c r="AF487" s="105"/>
      <c r="AL487" s="105"/>
    </row>
    <row r="488" spans="27:38" s="78" customFormat="1" ht="57.75" customHeight="1" x14ac:dyDescent="0.25">
      <c r="AA488" s="105"/>
      <c r="AB488" s="105"/>
      <c r="AC488" s="105"/>
      <c r="AD488" s="105"/>
      <c r="AE488" s="105"/>
      <c r="AF488" s="105"/>
      <c r="AL488" s="105"/>
    </row>
    <row r="489" spans="27:38" s="78" customFormat="1" ht="57.75" customHeight="1" x14ac:dyDescent="0.25">
      <c r="AA489" s="105"/>
      <c r="AB489" s="105"/>
      <c r="AC489" s="105"/>
      <c r="AD489" s="105"/>
      <c r="AE489" s="105"/>
      <c r="AF489" s="105"/>
      <c r="AL489" s="105"/>
    </row>
    <row r="490" spans="27:38" s="78" customFormat="1" ht="57.75" customHeight="1" x14ac:dyDescent="0.25">
      <c r="AA490" s="105"/>
      <c r="AB490" s="105"/>
      <c r="AC490" s="105"/>
      <c r="AD490" s="105"/>
      <c r="AE490" s="105"/>
      <c r="AF490" s="105"/>
      <c r="AL490" s="105"/>
    </row>
    <row r="491" spans="27:38" s="78" customFormat="1" ht="57.75" customHeight="1" x14ac:dyDescent="0.25">
      <c r="AA491" s="105"/>
      <c r="AB491" s="105"/>
      <c r="AC491" s="105"/>
      <c r="AD491" s="105"/>
      <c r="AE491" s="105"/>
      <c r="AF491" s="105"/>
      <c r="AL491" s="105"/>
    </row>
    <row r="492" spans="27:38" s="78" customFormat="1" ht="57.75" customHeight="1" x14ac:dyDescent="0.25">
      <c r="AA492" s="105"/>
      <c r="AB492" s="105"/>
      <c r="AC492" s="105"/>
      <c r="AD492" s="105"/>
      <c r="AE492" s="105"/>
      <c r="AF492" s="105"/>
      <c r="AL492" s="105"/>
    </row>
    <row r="493" spans="27:38" s="78" customFormat="1" ht="57.75" customHeight="1" x14ac:dyDescent="0.25">
      <c r="AA493" s="105"/>
      <c r="AB493" s="105"/>
      <c r="AC493" s="105"/>
      <c r="AD493" s="105"/>
      <c r="AE493" s="105"/>
      <c r="AF493" s="105"/>
      <c r="AL493" s="105"/>
    </row>
    <row r="494" spans="27:38" s="78" customFormat="1" ht="57.75" customHeight="1" x14ac:dyDescent="0.25">
      <c r="AA494" s="105"/>
      <c r="AB494" s="105"/>
      <c r="AC494" s="105"/>
      <c r="AD494" s="105"/>
      <c r="AE494" s="105"/>
      <c r="AF494" s="105"/>
      <c r="AL494" s="105"/>
    </row>
    <row r="495" spans="27:38" s="78" customFormat="1" ht="57.75" customHeight="1" x14ac:dyDescent="0.25">
      <c r="AA495" s="105"/>
      <c r="AB495" s="105"/>
      <c r="AC495" s="105"/>
      <c r="AD495" s="105"/>
      <c r="AE495" s="105"/>
      <c r="AF495" s="105"/>
      <c r="AL495" s="105"/>
    </row>
    <row r="496" spans="27:38" s="78" customFormat="1" ht="57.75" customHeight="1" x14ac:dyDescent="0.25">
      <c r="AA496" s="105"/>
      <c r="AB496" s="105"/>
      <c r="AC496" s="105"/>
      <c r="AD496" s="105"/>
      <c r="AE496" s="105"/>
      <c r="AF496" s="105"/>
      <c r="AL496" s="105"/>
    </row>
    <row r="497" spans="27:38" s="78" customFormat="1" ht="57.75" customHeight="1" x14ac:dyDescent="0.25">
      <c r="AA497" s="105"/>
      <c r="AB497" s="105"/>
      <c r="AC497" s="105"/>
      <c r="AD497" s="105"/>
      <c r="AE497" s="105"/>
      <c r="AF497" s="105"/>
      <c r="AL497" s="105"/>
    </row>
    <row r="498" spans="27:38" s="78" customFormat="1" ht="57.75" customHeight="1" x14ac:dyDescent="0.25">
      <c r="AA498" s="105"/>
      <c r="AB498" s="105"/>
      <c r="AC498" s="105"/>
      <c r="AD498" s="105"/>
      <c r="AE498" s="105"/>
      <c r="AF498" s="105"/>
      <c r="AL498" s="105"/>
    </row>
    <row r="499" spans="27:38" s="78" customFormat="1" ht="57.75" customHeight="1" x14ac:dyDescent="0.25">
      <c r="AA499" s="105"/>
      <c r="AB499" s="105"/>
      <c r="AC499" s="105"/>
      <c r="AD499" s="105"/>
      <c r="AE499" s="105"/>
      <c r="AF499" s="105"/>
      <c r="AL499" s="105"/>
    </row>
    <row r="500" spans="27:38" s="78" customFormat="1" ht="57.75" customHeight="1" x14ac:dyDescent="0.25">
      <c r="AA500" s="105"/>
      <c r="AB500" s="105"/>
      <c r="AC500" s="105"/>
      <c r="AD500" s="105"/>
      <c r="AE500" s="105"/>
      <c r="AF500" s="105"/>
      <c r="AL500" s="105"/>
    </row>
    <row r="501" spans="27:38" s="78" customFormat="1" ht="57.75" customHeight="1" x14ac:dyDescent="0.25">
      <c r="AA501" s="105"/>
      <c r="AB501" s="105"/>
      <c r="AC501" s="105"/>
      <c r="AD501" s="105"/>
      <c r="AE501" s="105"/>
      <c r="AF501" s="105"/>
      <c r="AL501" s="105"/>
    </row>
    <row r="502" spans="27:38" s="78" customFormat="1" ht="57.75" customHeight="1" x14ac:dyDescent="0.25">
      <c r="AA502" s="105"/>
      <c r="AB502" s="105"/>
      <c r="AC502" s="105"/>
      <c r="AD502" s="105"/>
      <c r="AE502" s="105"/>
      <c r="AF502" s="105"/>
      <c r="AL502" s="105"/>
    </row>
    <row r="503" spans="27:38" s="78" customFormat="1" ht="57.75" customHeight="1" x14ac:dyDescent="0.25">
      <c r="AA503" s="105"/>
      <c r="AB503" s="105"/>
      <c r="AC503" s="105"/>
      <c r="AD503" s="105"/>
      <c r="AE503" s="105"/>
      <c r="AF503" s="105"/>
      <c r="AL503" s="105"/>
    </row>
    <row r="504" spans="27:38" s="78" customFormat="1" ht="57.75" customHeight="1" x14ac:dyDescent="0.25">
      <c r="AA504" s="105"/>
      <c r="AB504" s="105"/>
      <c r="AC504" s="105"/>
      <c r="AD504" s="105"/>
      <c r="AE504" s="105"/>
      <c r="AF504" s="105"/>
      <c r="AL504" s="105"/>
    </row>
    <row r="505" spans="27:38" s="78" customFormat="1" ht="57.75" customHeight="1" x14ac:dyDescent="0.25">
      <c r="AA505" s="105"/>
      <c r="AB505" s="105"/>
      <c r="AC505" s="105"/>
      <c r="AD505" s="105"/>
      <c r="AE505" s="105"/>
      <c r="AF505" s="105"/>
      <c r="AL505" s="105"/>
    </row>
    <row r="506" spans="27:38" s="78" customFormat="1" ht="57.75" customHeight="1" x14ac:dyDescent="0.25">
      <c r="AA506" s="105"/>
      <c r="AB506" s="105"/>
      <c r="AC506" s="105"/>
      <c r="AD506" s="105"/>
      <c r="AE506" s="105"/>
      <c r="AF506" s="105"/>
      <c r="AL506" s="105"/>
    </row>
    <row r="507" spans="27:38" s="78" customFormat="1" ht="57.75" customHeight="1" x14ac:dyDescent="0.25">
      <c r="AA507" s="105"/>
      <c r="AB507" s="105"/>
      <c r="AC507" s="105"/>
      <c r="AD507" s="105"/>
      <c r="AE507" s="105"/>
      <c r="AF507" s="105"/>
      <c r="AL507" s="105"/>
    </row>
    <row r="508" spans="27:38" s="78" customFormat="1" ht="57.75" customHeight="1" x14ac:dyDescent="0.25">
      <c r="AA508" s="105"/>
      <c r="AB508" s="105"/>
      <c r="AC508" s="105"/>
      <c r="AD508" s="105"/>
      <c r="AE508" s="105"/>
      <c r="AF508" s="105"/>
      <c r="AL508" s="105"/>
    </row>
    <row r="509" spans="27:38" s="78" customFormat="1" ht="57.75" customHeight="1" x14ac:dyDescent="0.25">
      <c r="AA509" s="105"/>
      <c r="AB509" s="105"/>
      <c r="AC509" s="105"/>
      <c r="AD509" s="105"/>
      <c r="AE509" s="105"/>
      <c r="AF509" s="105"/>
      <c r="AL509" s="105"/>
    </row>
    <row r="510" spans="27:38" s="78" customFormat="1" ht="57.75" customHeight="1" x14ac:dyDescent="0.25">
      <c r="AA510" s="105"/>
      <c r="AB510" s="105"/>
      <c r="AC510" s="105"/>
      <c r="AD510" s="105"/>
      <c r="AE510" s="105"/>
      <c r="AF510" s="105"/>
      <c r="AL510" s="105"/>
    </row>
    <row r="511" spans="27:38" s="78" customFormat="1" ht="57.75" customHeight="1" x14ac:dyDescent="0.25">
      <c r="AA511" s="105"/>
      <c r="AB511" s="105"/>
      <c r="AC511" s="105"/>
      <c r="AD511" s="105"/>
      <c r="AE511" s="105"/>
      <c r="AF511" s="105"/>
      <c r="AL511" s="105"/>
    </row>
    <row r="512" spans="27:38" s="78" customFormat="1" ht="57.75" customHeight="1" x14ac:dyDescent="0.25">
      <c r="AA512" s="105"/>
      <c r="AB512" s="105"/>
      <c r="AC512" s="105"/>
      <c r="AD512" s="105"/>
      <c r="AE512" s="105"/>
      <c r="AF512" s="105"/>
      <c r="AL512" s="105"/>
    </row>
    <row r="513" spans="27:38" s="78" customFormat="1" ht="57.75" customHeight="1" x14ac:dyDescent="0.25">
      <c r="AA513" s="105"/>
      <c r="AB513" s="105"/>
      <c r="AC513" s="105"/>
      <c r="AD513" s="105"/>
      <c r="AE513" s="105"/>
      <c r="AF513" s="105"/>
      <c r="AL513" s="105"/>
    </row>
    <row r="514" spans="27:38" s="78" customFormat="1" ht="57.75" customHeight="1" x14ac:dyDescent="0.25">
      <c r="AA514" s="105"/>
      <c r="AB514" s="105"/>
      <c r="AC514" s="105"/>
      <c r="AD514" s="105"/>
      <c r="AE514" s="105"/>
      <c r="AF514" s="105"/>
      <c r="AL514" s="105"/>
    </row>
    <row r="515" spans="27:38" s="78" customFormat="1" ht="57.75" customHeight="1" x14ac:dyDescent="0.25">
      <c r="AA515" s="105"/>
      <c r="AB515" s="105"/>
      <c r="AC515" s="105"/>
      <c r="AD515" s="105"/>
      <c r="AE515" s="105"/>
      <c r="AF515" s="105"/>
      <c r="AL515" s="105"/>
    </row>
    <row r="516" spans="27:38" s="78" customFormat="1" ht="57.75" customHeight="1" x14ac:dyDescent="0.25">
      <c r="AA516" s="105"/>
      <c r="AB516" s="105"/>
      <c r="AC516" s="105"/>
      <c r="AD516" s="105"/>
      <c r="AE516" s="105"/>
      <c r="AF516" s="105"/>
      <c r="AL516" s="105"/>
    </row>
    <row r="517" spans="27:38" s="78" customFormat="1" ht="57.75" customHeight="1" x14ac:dyDescent="0.25">
      <c r="AA517" s="105"/>
      <c r="AB517" s="105"/>
      <c r="AC517" s="105"/>
      <c r="AD517" s="105"/>
      <c r="AE517" s="105"/>
      <c r="AF517" s="105"/>
      <c r="AL517" s="105"/>
    </row>
    <row r="518" spans="27:38" s="78" customFormat="1" ht="57.75" customHeight="1" x14ac:dyDescent="0.25">
      <c r="AA518" s="105"/>
      <c r="AB518" s="105"/>
      <c r="AC518" s="105"/>
      <c r="AD518" s="105"/>
      <c r="AE518" s="105"/>
      <c r="AF518" s="105"/>
      <c r="AL518" s="105"/>
    </row>
    <row r="519" spans="27:38" s="78" customFormat="1" ht="57.75" customHeight="1" x14ac:dyDescent="0.25">
      <c r="AA519" s="105"/>
      <c r="AB519" s="105"/>
      <c r="AC519" s="105"/>
      <c r="AD519" s="105"/>
      <c r="AE519" s="105"/>
      <c r="AF519" s="105"/>
      <c r="AL519" s="105"/>
    </row>
    <row r="520" spans="27:38" s="78" customFormat="1" ht="57.75" customHeight="1" x14ac:dyDescent="0.25">
      <c r="AA520" s="105"/>
      <c r="AB520" s="105"/>
      <c r="AC520" s="105"/>
      <c r="AD520" s="105"/>
      <c r="AE520" s="105"/>
      <c r="AF520" s="105"/>
      <c r="AL520" s="105"/>
    </row>
    <row r="521" spans="27:38" s="78" customFormat="1" ht="57.75" customHeight="1" x14ac:dyDescent="0.25">
      <c r="AA521" s="105"/>
      <c r="AB521" s="105"/>
      <c r="AC521" s="105"/>
      <c r="AD521" s="105"/>
      <c r="AE521" s="105"/>
      <c r="AF521" s="105"/>
      <c r="AL521" s="105"/>
    </row>
    <row r="522" spans="27:38" s="78" customFormat="1" ht="57.75" customHeight="1" x14ac:dyDescent="0.25">
      <c r="AA522" s="105"/>
      <c r="AB522" s="105"/>
      <c r="AC522" s="105"/>
      <c r="AD522" s="105"/>
      <c r="AE522" s="105"/>
      <c r="AF522" s="105"/>
      <c r="AL522" s="105"/>
    </row>
    <row r="523" spans="27:38" s="78" customFormat="1" ht="57.75" customHeight="1" x14ac:dyDescent="0.25">
      <c r="AA523" s="105"/>
      <c r="AB523" s="105"/>
      <c r="AC523" s="105"/>
      <c r="AD523" s="105"/>
      <c r="AE523" s="105"/>
      <c r="AF523" s="105"/>
      <c r="AL523" s="105"/>
    </row>
    <row r="524" spans="27:38" s="78" customFormat="1" ht="57.75" customHeight="1" x14ac:dyDescent="0.25">
      <c r="AA524" s="105"/>
      <c r="AB524" s="105"/>
      <c r="AC524" s="105"/>
      <c r="AD524" s="105"/>
      <c r="AE524" s="105"/>
      <c r="AF524" s="105"/>
      <c r="AL524" s="105"/>
    </row>
    <row r="525" spans="27:38" s="78" customFormat="1" ht="57.75" customHeight="1" x14ac:dyDescent="0.25">
      <c r="AA525" s="105"/>
      <c r="AB525" s="105"/>
      <c r="AC525" s="105"/>
      <c r="AD525" s="105"/>
      <c r="AE525" s="105"/>
      <c r="AF525" s="105"/>
      <c r="AL525" s="105"/>
    </row>
    <row r="526" spans="27:38" s="78" customFormat="1" ht="57.75" customHeight="1" x14ac:dyDescent="0.25">
      <c r="AA526" s="105"/>
      <c r="AB526" s="105"/>
      <c r="AC526" s="105"/>
      <c r="AD526" s="105"/>
      <c r="AE526" s="105"/>
      <c r="AF526" s="105"/>
      <c r="AL526" s="105"/>
    </row>
    <row r="527" spans="27:38" s="78" customFormat="1" ht="57.75" customHeight="1" x14ac:dyDescent="0.25">
      <c r="AA527" s="105"/>
      <c r="AB527" s="105"/>
      <c r="AC527" s="105"/>
      <c r="AD527" s="105"/>
      <c r="AE527" s="105"/>
      <c r="AF527" s="105"/>
      <c r="AL527" s="105"/>
    </row>
    <row r="528" spans="27:38" s="78" customFormat="1" ht="57.75" customHeight="1" x14ac:dyDescent="0.25">
      <c r="AA528" s="105"/>
      <c r="AB528" s="105"/>
      <c r="AC528" s="105"/>
      <c r="AD528" s="105"/>
      <c r="AE528" s="105"/>
      <c r="AF528" s="105"/>
      <c r="AL528" s="105"/>
    </row>
    <row r="529" spans="27:38" s="78" customFormat="1" ht="57.75" customHeight="1" x14ac:dyDescent="0.25">
      <c r="AA529" s="105"/>
      <c r="AB529" s="105"/>
      <c r="AC529" s="105"/>
      <c r="AD529" s="105"/>
      <c r="AE529" s="105"/>
      <c r="AF529" s="105"/>
      <c r="AL529" s="105"/>
    </row>
    <row r="530" spans="27:38" s="78" customFormat="1" ht="57.75" customHeight="1" x14ac:dyDescent="0.25">
      <c r="AA530" s="105"/>
      <c r="AB530" s="105"/>
      <c r="AC530" s="105"/>
      <c r="AD530" s="105"/>
      <c r="AE530" s="105"/>
      <c r="AF530" s="105"/>
      <c r="AL530" s="105"/>
    </row>
    <row r="531" spans="27:38" s="78" customFormat="1" ht="57.75" customHeight="1" x14ac:dyDescent="0.25">
      <c r="AA531" s="105"/>
      <c r="AB531" s="105"/>
      <c r="AC531" s="105"/>
      <c r="AD531" s="105"/>
      <c r="AE531" s="105"/>
      <c r="AF531" s="105"/>
      <c r="AL531" s="105"/>
    </row>
    <row r="532" spans="27:38" s="78" customFormat="1" ht="57.75" customHeight="1" x14ac:dyDescent="0.25">
      <c r="AA532" s="105"/>
      <c r="AB532" s="105"/>
      <c r="AC532" s="105"/>
      <c r="AD532" s="105"/>
      <c r="AE532" s="105"/>
      <c r="AF532" s="105"/>
      <c r="AL532" s="105"/>
    </row>
    <row r="533" spans="27:38" s="78" customFormat="1" ht="57.75" customHeight="1" x14ac:dyDescent="0.25">
      <c r="AA533" s="105"/>
      <c r="AB533" s="105"/>
      <c r="AC533" s="105"/>
      <c r="AD533" s="105"/>
      <c r="AE533" s="105"/>
      <c r="AF533" s="105"/>
      <c r="AL533" s="105"/>
    </row>
    <row r="534" spans="27:38" s="78" customFormat="1" ht="57.75" customHeight="1" x14ac:dyDescent="0.25">
      <c r="AA534" s="105"/>
      <c r="AB534" s="105"/>
      <c r="AC534" s="105"/>
      <c r="AD534" s="105"/>
      <c r="AE534" s="105"/>
      <c r="AF534" s="105"/>
      <c r="AL534" s="105"/>
    </row>
    <row r="535" spans="27:38" s="78" customFormat="1" ht="57.75" customHeight="1" x14ac:dyDescent="0.25">
      <c r="AA535" s="105"/>
      <c r="AB535" s="105"/>
      <c r="AC535" s="105"/>
      <c r="AD535" s="105"/>
      <c r="AE535" s="105"/>
      <c r="AF535" s="105"/>
      <c r="AL535" s="105"/>
    </row>
    <row r="536" spans="27:38" s="78" customFormat="1" ht="57.75" customHeight="1" x14ac:dyDescent="0.25">
      <c r="AA536" s="105"/>
      <c r="AB536" s="105"/>
      <c r="AC536" s="105"/>
      <c r="AD536" s="105"/>
      <c r="AE536" s="105"/>
      <c r="AF536" s="105"/>
      <c r="AL536" s="105"/>
    </row>
    <row r="537" spans="27:38" s="78" customFormat="1" ht="57.75" customHeight="1" x14ac:dyDescent="0.25">
      <c r="AA537" s="105"/>
      <c r="AB537" s="105"/>
      <c r="AC537" s="105"/>
      <c r="AD537" s="105"/>
      <c r="AE537" s="105"/>
      <c r="AF537" s="105"/>
      <c r="AL537" s="105"/>
    </row>
    <row r="538" spans="27:38" s="78" customFormat="1" ht="57.75" customHeight="1" x14ac:dyDescent="0.25">
      <c r="AA538" s="105"/>
      <c r="AB538" s="105"/>
      <c r="AC538" s="105"/>
      <c r="AD538" s="105"/>
      <c r="AE538" s="105"/>
      <c r="AF538" s="105"/>
      <c r="AL538" s="105"/>
    </row>
    <row r="539" spans="27:38" s="78" customFormat="1" ht="57.75" customHeight="1" x14ac:dyDescent="0.25">
      <c r="AA539" s="105"/>
      <c r="AB539" s="105"/>
      <c r="AC539" s="105"/>
      <c r="AD539" s="105"/>
      <c r="AE539" s="105"/>
      <c r="AF539" s="105"/>
      <c r="AL539" s="105"/>
    </row>
    <row r="540" spans="27:38" s="78" customFormat="1" ht="57.75" customHeight="1" x14ac:dyDescent="0.25">
      <c r="AA540" s="105"/>
      <c r="AB540" s="105"/>
      <c r="AC540" s="105"/>
      <c r="AD540" s="105"/>
      <c r="AE540" s="105"/>
      <c r="AF540" s="105"/>
      <c r="AL540" s="105"/>
    </row>
    <row r="541" spans="27:38" s="78" customFormat="1" ht="57.75" customHeight="1" x14ac:dyDescent="0.25">
      <c r="AA541" s="105"/>
      <c r="AB541" s="105"/>
      <c r="AC541" s="105"/>
      <c r="AD541" s="105"/>
      <c r="AE541" s="105"/>
      <c r="AF541" s="105"/>
      <c r="AL541" s="105"/>
    </row>
    <row r="542" spans="27:38" s="78" customFormat="1" ht="57.75" customHeight="1" x14ac:dyDescent="0.25">
      <c r="AA542" s="105"/>
      <c r="AB542" s="105"/>
      <c r="AC542" s="105"/>
      <c r="AD542" s="105"/>
      <c r="AE542" s="105"/>
      <c r="AF542" s="105"/>
      <c r="AL542" s="105"/>
    </row>
    <row r="543" spans="27:38" s="78" customFormat="1" ht="57.75" customHeight="1" x14ac:dyDescent="0.25">
      <c r="AA543" s="105"/>
      <c r="AB543" s="105"/>
      <c r="AC543" s="105"/>
      <c r="AD543" s="105"/>
      <c r="AE543" s="105"/>
      <c r="AF543" s="105"/>
      <c r="AL543" s="105"/>
    </row>
    <row r="544" spans="27:38" s="78" customFormat="1" ht="57.75" customHeight="1" x14ac:dyDescent="0.25">
      <c r="AA544" s="105"/>
      <c r="AB544" s="105"/>
      <c r="AC544" s="105"/>
      <c r="AD544" s="105"/>
      <c r="AE544" s="105"/>
      <c r="AF544" s="105"/>
      <c r="AL544" s="105"/>
    </row>
    <row r="545" spans="27:38" s="78" customFormat="1" ht="57.75" customHeight="1" x14ac:dyDescent="0.25">
      <c r="AA545" s="105"/>
      <c r="AB545" s="105"/>
      <c r="AC545" s="105"/>
      <c r="AD545" s="105"/>
      <c r="AE545" s="105"/>
      <c r="AF545" s="105"/>
      <c r="AL545" s="105"/>
    </row>
    <row r="546" spans="27:38" s="78" customFormat="1" ht="57.75" customHeight="1" x14ac:dyDescent="0.25">
      <c r="AA546" s="105"/>
      <c r="AB546" s="105"/>
      <c r="AC546" s="105"/>
      <c r="AD546" s="105"/>
      <c r="AE546" s="105"/>
      <c r="AF546" s="105"/>
      <c r="AL546" s="105"/>
    </row>
    <row r="547" spans="27:38" s="78" customFormat="1" ht="57.75" customHeight="1" x14ac:dyDescent="0.25">
      <c r="AA547" s="105"/>
      <c r="AB547" s="105"/>
      <c r="AC547" s="105"/>
      <c r="AD547" s="105"/>
      <c r="AE547" s="105"/>
      <c r="AF547" s="105"/>
      <c r="AL547" s="105"/>
    </row>
    <row r="548" spans="27:38" s="78" customFormat="1" ht="57.75" customHeight="1" x14ac:dyDescent="0.25">
      <c r="AA548" s="105"/>
      <c r="AB548" s="105"/>
      <c r="AC548" s="105"/>
      <c r="AD548" s="105"/>
      <c r="AE548" s="105"/>
      <c r="AF548" s="105"/>
      <c r="AL548" s="105"/>
    </row>
    <row r="549" spans="27:38" s="78" customFormat="1" ht="57.75" customHeight="1" x14ac:dyDescent="0.25">
      <c r="AA549" s="105"/>
      <c r="AB549" s="105"/>
      <c r="AC549" s="105"/>
      <c r="AD549" s="105"/>
      <c r="AE549" s="105"/>
      <c r="AF549" s="105"/>
      <c r="AL549" s="105"/>
    </row>
    <row r="550" spans="27:38" s="78" customFormat="1" ht="57.75" customHeight="1" x14ac:dyDescent="0.25">
      <c r="AA550" s="105"/>
      <c r="AB550" s="105"/>
      <c r="AC550" s="105"/>
      <c r="AD550" s="105"/>
      <c r="AE550" s="105"/>
      <c r="AF550" s="105"/>
      <c r="AL550" s="105"/>
    </row>
    <row r="551" spans="27:38" s="78" customFormat="1" ht="57.75" customHeight="1" x14ac:dyDescent="0.25">
      <c r="AA551" s="105"/>
      <c r="AB551" s="105"/>
      <c r="AC551" s="105"/>
      <c r="AD551" s="105"/>
      <c r="AE551" s="105"/>
      <c r="AF551" s="105"/>
      <c r="AL551" s="105"/>
    </row>
    <row r="552" spans="27:38" s="78" customFormat="1" ht="57.75" customHeight="1" x14ac:dyDescent="0.25">
      <c r="AA552" s="105"/>
      <c r="AB552" s="105"/>
      <c r="AC552" s="105"/>
      <c r="AD552" s="105"/>
      <c r="AE552" s="105"/>
      <c r="AF552" s="105"/>
      <c r="AL552" s="105"/>
    </row>
    <row r="553" spans="27:38" s="78" customFormat="1" ht="57.75" customHeight="1" x14ac:dyDescent="0.25">
      <c r="AA553" s="105"/>
      <c r="AB553" s="105"/>
      <c r="AC553" s="105"/>
      <c r="AD553" s="105"/>
      <c r="AE553" s="105"/>
      <c r="AF553" s="105"/>
      <c r="AL553" s="105"/>
    </row>
    <row r="554" spans="27:38" s="78" customFormat="1" ht="57.75" customHeight="1" x14ac:dyDescent="0.25">
      <c r="AA554" s="105"/>
      <c r="AB554" s="105"/>
      <c r="AC554" s="105"/>
      <c r="AD554" s="105"/>
      <c r="AE554" s="105"/>
      <c r="AF554" s="105"/>
      <c r="AL554" s="105"/>
    </row>
    <row r="555" spans="27:38" s="78" customFormat="1" ht="57.75" customHeight="1" x14ac:dyDescent="0.25">
      <c r="AA555" s="105"/>
      <c r="AB555" s="105"/>
      <c r="AC555" s="105"/>
      <c r="AD555" s="105"/>
      <c r="AE555" s="105"/>
      <c r="AF555" s="105"/>
      <c r="AL555" s="105"/>
    </row>
    <row r="556" spans="27:38" s="78" customFormat="1" ht="57.75" customHeight="1" x14ac:dyDescent="0.25">
      <c r="AA556" s="105"/>
      <c r="AB556" s="105"/>
      <c r="AC556" s="105"/>
      <c r="AD556" s="105"/>
      <c r="AE556" s="105"/>
      <c r="AF556" s="105"/>
      <c r="AL556" s="105"/>
    </row>
    <row r="557" spans="27:38" s="78" customFormat="1" ht="57.75" customHeight="1" x14ac:dyDescent="0.25">
      <c r="AA557" s="105"/>
      <c r="AB557" s="105"/>
      <c r="AC557" s="105"/>
      <c r="AD557" s="105"/>
      <c r="AE557" s="105"/>
      <c r="AF557" s="105"/>
      <c r="AL557" s="105"/>
    </row>
    <row r="558" spans="27:38" s="78" customFormat="1" ht="57.75" customHeight="1" x14ac:dyDescent="0.25">
      <c r="AA558" s="105"/>
      <c r="AB558" s="105"/>
      <c r="AC558" s="105"/>
      <c r="AD558" s="105"/>
      <c r="AE558" s="105"/>
      <c r="AF558" s="105"/>
      <c r="AL558" s="105"/>
    </row>
    <row r="559" spans="27:38" s="78" customFormat="1" ht="57.75" customHeight="1" x14ac:dyDescent="0.25">
      <c r="AA559" s="105"/>
      <c r="AB559" s="105"/>
      <c r="AC559" s="105"/>
      <c r="AD559" s="105"/>
      <c r="AE559" s="105"/>
      <c r="AF559" s="105"/>
      <c r="AL559" s="105"/>
    </row>
    <row r="560" spans="27:38" s="78" customFormat="1" ht="57.75" customHeight="1" x14ac:dyDescent="0.25">
      <c r="AA560" s="105"/>
      <c r="AB560" s="105"/>
      <c r="AC560" s="105"/>
      <c r="AD560" s="105"/>
      <c r="AE560" s="105"/>
      <c r="AF560" s="105"/>
      <c r="AL560" s="105"/>
    </row>
    <row r="561" spans="27:38" s="78" customFormat="1" ht="57.75" customHeight="1" x14ac:dyDescent="0.25">
      <c r="AA561" s="105"/>
      <c r="AB561" s="105"/>
      <c r="AC561" s="105"/>
      <c r="AD561" s="105"/>
      <c r="AE561" s="105"/>
      <c r="AF561" s="105"/>
      <c r="AL561" s="105"/>
    </row>
    <row r="562" spans="27:38" s="78" customFormat="1" ht="57.75" customHeight="1" x14ac:dyDescent="0.25">
      <c r="AA562" s="105"/>
      <c r="AB562" s="105"/>
      <c r="AC562" s="105"/>
      <c r="AD562" s="105"/>
      <c r="AE562" s="105"/>
      <c r="AF562" s="105"/>
      <c r="AL562" s="105"/>
    </row>
    <row r="563" spans="27:38" s="78" customFormat="1" ht="57.75" customHeight="1" x14ac:dyDescent="0.25">
      <c r="AA563" s="105"/>
      <c r="AB563" s="105"/>
      <c r="AC563" s="105"/>
      <c r="AD563" s="105"/>
      <c r="AE563" s="105"/>
      <c r="AF563" s="105"/>
      <c r="AL563" s="105"/>
    </row>
    <row r="564" spans="27:38" s="78" customFormat="1" ht="57.75" customHeight="1" x14ac:dyDescent="0.25">
      <c r="AA564" s="105"/>
      <c r="AB564" s="105"/>
      <c r="AC564" s="105"/>
      <c r="AD564" s="105"/>
      <c r="AE564" s="105"/>
      <c r="AF564" s="105"/>
      <c r="AL564" s="105"/>
    </row>
    <row r="565" spans="27:38" s="78" customFormat="1" ht="57.75" customHeight="1" x14ac:dyDescent="0.25">
      <c r="AA565" s="105"/>
      <c r="AB565" s="105"/>
      <c r="AC565" s="105"/>
      <c r="AD565" s="105"/>
      <c r="AE565" s="105"/>
      <c r="AF565" s="105"/>
      <c r="AL565" s="105"/>
    </row>
    <row r="566" spans="27:38" s="78" customFormat="1" ht="57.75" customHeight="1" x14ac:dyDescent="0.25">
      <c r="AA566" s="105"/>
      <c r="AB566" s="105"/>
      <c r="AC566" s="105"/>
      <c r="AD566" s="105"/>
      <c r="AE566" s="105"/>
      <c r="AF566" s="105"/>
      <c r="AL566" s="105"/>
    </row>
    <row r="567" spans="27:38" s="78" customFormat="1" ht="57.75" customHeight="1" x14ac:dyDescent="0.25">
      <c r="AA567" s="105"/>
      <c r="AB567" s="105"/>
      <c r="AC567" s="105"/>
      <c r="AD567" s="105"/>
      <c r="AE567" s="105"/>
      <c r="AF567" s="105"/>
      <c r="AL567" s="105"/>
    </row>
    <row r="568" spans="27:38" s="78" customFormat="1" ht="57.75" customHeight="1" x14ac:dyDescent="0.25">
      <c r="AA568" s="105"/>
      <c r="AB568" s="105"/>
      <c r="AC568" s="105"/>
      <c r="AD568" s="105"/>
      <c r="AE568" s="105"/>
      <c r="AF568" s="105"/>
      <c r="AL568" s="105"/>
    </row>
    <row r="569" spans="27:38" s="78" customFormat="1" ht="57.75" customHeight="1" x14ac:dyDescent="0.25">
      <c r="AA569" s="105"/>
      <c r="AB569" s="105"/>
      <c r="AC569" s="105"/>
      <c r="AD569" s="105"/>
      <c r="AE569" s="105"/>
      <c r="AF569" s="105"/>
      <c r="AL569" s="105"/>
    </row>
    <row r="570" spans="27:38" s="78" customFormat="1" ht="57.75" customHeight="1" x14ac:dyDescent="0.25">
      <c r="AA570" s="105"/>
      <c r="AB570" s="105"/>
      <c r="AC570" s="105"/>
      <c r="AD570" s="105"/>
      <c r="AE570" s="105"/>
      <c r="AF570" s="105"/>
      <c r="AL570" s="105"/>
    </row>
    <row r="571" spans="27:38" s="78" customFormat="1" ht="57.75" customHeight="1" x14ac:dyDescent="0.25">
      <c r="AA571" s="105"/>
      <c r="AB571" s="105"/>
      <c r="AC571" s="105"/>
      <c r="AD571" s="105"/>
      <c r="AE571" s="105"/>
      <c r="AF571" s="105"/>
      <c r="AL571" s="105"/>
    </row>
    <row r="572" spans="27:38" s="78" customFormat="1" ht="57.75" customHeight="1" x14ac:dyDescent="0.25">
      <c r="AA572" s="105"/>
      <c r="AB572" s="105"/>
      <c r="AC572" s="105"/>
      <c r="AD572" s="105"/>
      <c r="AE572" s="105"/>
      <c r="AF572" s="105"/>
      <c r="AL572" s="105"/>
    </row>
    <row r="573" spans="27:38" s="78" customFormat="1" ht="57.75" customHeight="1" x14ac:dyDescent="0.25">
      <c r="AA573" s="105"/>
      <c r="AB573" s="105"/>
      <c r="AC573" s="105"/>
      <c r="AD573" s="105"/>
      <c r="AE573" s="105"/>
      <c r="AF573" s="105"/>
      <c r="AL573" s="105"/>
    </row>
    <row r="574" spans="27:38" s="78" customFormat="1" ht="57.75" customHeight="1" x14ac:dyDescent="0.25">
      <c r="AA574" s="105"/>
      <c r="AB574" s="105"/>
      <c r="AC574" s="105"/>
      <c r="AD574" s="105"/>
      <c r="AE574" s="105"/>
      <c r="AF574" s="105"/>
      <c r="AL574" s="105"/>
    </row>
    <row r="575" spans="27:38" s="78" customFormat="1" ht="57.75" customHeight="1" x14ac:dyDescent="0.25">
      <c r="AA575" s="105"/>
      <c r="AB575" s="105"/>
      <c r="AC575" s="105"/>
      <c r="AD575" s="105"/>
      <c r="AE575" s="105"/>
      <c r="AF575" s="105"/>
      <c r="AL575" s="105"/>
    </row>
    <row r="576" spans="27:38" s="78" customFormat="1" ht="57.75" customHeight="1" x14ac:dyDescent="0.25">
      <c r="AA576" s="105"/>
      <c r="AB576" s="105"/>
      <c r="AC576" s="105"/>
      <c r="AD576" s="105"/>
      <c r="AE576" s="105"/>
      <c r="AF576" s="105"/>
      <c r="AL576" s="105"/>
    </row>
    <row r="577" spans="27:38" s="78" customFormat="1" ht="57.75" customHeight="1" x14ac:dyDescent="0.25">
      <c r="AA577" s="105"/>
      <c r="AB577" s="105"/>
      <c r="AC577" s="105"/>
      <c r="AD577" s="105"/>
      <c r="AE577" s="105"/>
      <c r="AF577" s="105"/>
      <c r="AL577" s="105"/>
    </row>
    <row r="578" spans="27:38" s="78" customFormat="1" ht="57.75" customHeight="1" x14ac:dyDescent="0.25">
      <c r="AA578" s="105"/>
      <c r="AB578" s="105"/>
      <c r="AC578" s="105"/>
      <c r="AD578" s="105"/>
      <c r="AE578" s="105"/>
      <c r="AF578" s="105"/>
      <c r="AL578" s="105"/>
    </row>
    <row r="579" spans="27:38" s="78" customFormat="1" ht="57.75" customHeight="1" x14ac:dyDescent="0.25">
      <c r="AA579" s="105"/>
      <c r="AB579" s="105"/>
      <c r="AC579" s="105"/>
      <c r="AD579" s="105"/>
      <c r="AE579" s="105"/>
      <c r="AF579" s="105"/>
      <c r="AL579" s="105"/>
    </row>
    <row r="580" spans="27:38" s="78" customFormat="1" ht="57.75" customHeight="1" x14ac:dyDescent="0.25">
      <c r="AA580" s="105"/>
      <c r="AB580" s="105"/>
      <c r="AC580" s="105"/>
      <c r="AD580" s="105"/>
      <c r="AE580" s="105"/>
      <c r="AF580" s="105"/>
      <c r="AL580" s="105"/>
    </row>
    <row r="581" spans="27:38" s="78" customFormat="1" ht="57.75" customHeight="1" x14ac:dyDescent="0.25">
      <c r="AA581" s="105"/>
      <c r="AB581" s="105"/>
      <c r="AC581" s="105"/>
      <c r="AD581" s="105"/>
      <c r="AE581" s="105"/>
      <c r="AF581" s="105"/>
      <c r="AL581" s="105"/>
    </row>
    <row r="582" spans="27:38" s="78" customFormat="1" ht="57.75" customHeight="1" x14ac:dyDescent="0.25">
      <c r="AA582" s="105"/>
      <c r="AB582" s="105"/>
      <c r="AC582" s="105"/>
      <c r="AD582" s="105"/>
      <c r="AE582" s="105"/>
      <c r="AF582" s="105"/>
      <c r="AL582" s="105"/>
    </row>
    <row r="583" spans="27:38" s="78" customFormat="1" ht="57.75" customHeight="1" x14ac:dyDescent="0.25">
      <c r="AA583" s="105"/>
      <c r="AB583" s="105"/>
      <c r="AC583" s="105"/>
      <c r="AD583" s="105"/>
      <c r="AE583" s="105"/>
      <c r="AF583" s="105"/>
      <c r="AL583" s="105"/>
    </row>
    <row r="584" spans="27:38" s="78" customFormat="1" ht="57.75" customHeight="1" x14ac:dyDescent="0.25">
      <c r="AA584" s="105"/>
      <c r="AB584" s="105"/>
      <c r="AC584" s="105"/>
      <c r="AD584" s="105"/>
      <c r="AE584" s="105"/>
      <c r="AF584" s="105"/>
      <c r="AL584" s="105"/>
    </row>
    <row r="585" spans="27:38" s="78" customFormat="1" ht="57.75" customHeight="1" x14ac:dyDescent="0.25">
      <c r="AA585" s="105"/>
      <c r="AB585" s="105"/>
      <c r="AC585" s="105"/>
      <c r="AD585" s="105"/>
      <c r="AE585" s="105"/>
      <c r="AF585" s="105"/>
      <c r="AL585" s="105"/>
    </row>
    <row r="586" spans="27:38" s="78" customFormat="1" ht="57.75" customHeight="1" x14ac:dyDescent="0.25">
      <c r="AA586" s="105"/>
      <c r="AB586" s="105"/>
      <c r="AC586" s="105"/>
      <c r="AD586" s="105"/>
      <c r="AE586" s="105"/>
      <c r="AF586" s="105"/>
      <c r="AL586" s="105"/>
    </row>
    <row r="587" spans="27:38" s="78" customFormat="1" ht="57.75" customHeight="1" x14ac:dyDescent="0.25">
      <c r="AA587" s="105"/>
      <c r="AB587" s="105"/>
      <c r="AC587" s="105"/>
      <c r="AD587" s="105"/>
      <c r="AE587" s="105"/>
      <c r="AF587" s="105"/>
      <c r="AL587" s="105"/>
    </row>
    <row r="588" spans="27:38" s="78" customFormat="1" ht="57.75" customHeight="1" x14ac:dyDescent="0.25">
      <c r="AA588" s="105"/>
      <c r="AB588" s="105"/>
      <c r="AC588" s="105"/>
      <c r="AD588" s="105"/>
      <c r="AE588" s="105"/>
      <c r="AF588" s="105"/>
      <c r="AL588" s="105"/>
    </row>
    <row r="589" spans="27:38" s="78" customFormat="1" ht="57.75" customHeight="1" x14ac:dyDescent="0.25">
      <c r="AA589" s="105"/>
      <c r="AB589" s="105"/>
      <c r="AC589" s="105"/>
      <c r="AD589" s="105"/>
      <c r="AE589" s="105"/>
      <c r="AF589" s="105"/>
      <c r="AL589" s="105"/>
    </row>
    <row r="590" spans="27:38" s="78" customFormat="1" ht="57.75" customHeight="1" x14ac:dyDescent="0.25">
      <c r="AA590" s="105"/>
      <c r="AB590" s="105"/>
      <c r="AC590" s="105"/>
      <c r="AD590" s="105"/>
      <c r="AE590" s="105"/>
      <c r="AF590" s="105"/>
      <c r="AL590" s="105"/>
    </row>
    <row r="591" spans="27:38" s="78" customFormat="1" ht="57.75" customHeight="1" x14ac:dyDescent="0.25">
      <c r="AA591" s="105"/>
      <c r="AB591" s="105"/>
      <c r="AC591" s="105"/>
      <c r="AD591" s="105"/>
      <c r="AE591" s="105"/>
      <c r="AF591" s="105"/>
      <c r="AL591" s="105"/>
    </row>
    <row r="592" spans="27:38" s="78" customFormat="1" ht="57.75" customHeight="1" x14ac:dyDescent="0.25">
      <c r="AA592" s="105"/>
      <c r="AB592" s="105"/>
      <c r="AC592" s="105"/>
      <c r="AD592" s="105"/>
      <c r="AE592" s="105"/>
      <c r="AF592" s="105"/>
      <c r="AL592" s="105"/>
    </row>
    <row r="593" spans="27:38" s="78" customFormat="1" ht="57.75" customHeight="1" x14ac:dyDescent="0.25">
      <c r="AA593" s="105"/>
      <c r="AB593" s="105"/>
      <c r="AC593" s="105"/>
      <c r="AD593" s="105"/>
      <c r="AE593" s="105"/>
      <c r="AF593" s="105"/>
      <c r="AL593" s="105"/>
    </row>
    <row r="594" spans="27:38" s="78" customFormat="1" ht="57.75" customHeight="1" x14ac:dyDescent="0.25">
      <c r="AA594" s="105"/>
      <c r="AB594" s="105"/>
      <c r="AC594" s="105"/>
      <c r="AD594" s="105"/>
      <c r="AE594" s="105"/>
      <c r="AF594" s="105"/>
      <c r="AL594" s="105"/>
    </row>
    <row r="595" spans="27:38" s="78" customFormat="1" ht="57.75" customHeight="1" x14ac:dyDescent="0.25">
      <c r="AA595" s="105"/>
      <c r="AB595" s="105"/>
      <c r="AC595" s="105"/>
      <c r="AD595" s="105"/>
      <c r="AE595" s="105"/>
      <c r="AF595" s="105"/>
      <c r="AL595" s="105"/>
    </row>
    <row r="596" spans="27:38" s="78" customFormat="1" ht="57.75" customHeight="1" x14ac:dyDescent="0.25">
      <c r="AA596" s="105"/>
      <c r="AB596" s="105"/>
      <c r="AC596" s="105"/>
      <c r="AD596" s="105"/>
      <c r="AE596" s="105"/>
      <c r="AF596" s="105"/>
      <c r="AL596" s="105"/>
    </row>
    <row r="597" spans="27:38" s="78" customFormat="1" ht="57.75" customHeight="1" x14ac:dyDescent="0.25">
      <c r="AA597" s="105"/>
      <c r="AB597" s="105"/>
      <c r="AC597" s="105"/>
      <c r="AD597" s="105"/>
      <c r="AE597" s="105"/>
      <c r="AF597" s="105"/>
      <c r="AL597" s="105"/>
    </row>
    <row r="598" spans="27:38" s="78" customFormat="1" ht="57.75" customHeight="1" x14ac:dyDescent="0.25">
      <c r="AA598" s="105"/>
      <c r="AB598" s="105"/>
      <c r="AC598" s="105"/>
      <c r="AD598" s="105"/>
      <c r="AE598" s="105"/>
      <c r="AF598" s="105"/>
      <c r="AL598" s="105"/>
    </row>
    <row r="599" spans="27:38" s="78" customFormat="1" ht="57.75" customHeight="1" x14ac:dyDescent="0.25">
      <c r="AA599" s="105"/>
      <c r="AB599" s="105"/>
      <c r="AC599" s="105"/>
      <c r="AD599" s="105"/>
      <c r="AE599" s="105"/>
      <c r="AF599" s="105"/>
      <c r="AL599" s="105"/>
    </row>
    <row r="600" spans="27:38" s="78" customFormat="1" ht="57.75" customHeight="1" x14ac:dyDescent="0.25">
      <c r="AA600" s="105"/>
      <c r="AB600" s="105"/>
      <c r="AC600" s="105"/>
      <c r="AD600" s="105"/>
      <c r="AE600" s="105"/>
      <c r="AF600" s="105"/>
      <c r="AL600" s="105"/>
    </row>
    <row r="601" spans="27:38" s="78" customFormat="1" ht="57.75" customHeight="1" x14ac:dyDescent="0.25">
      <c r="AA601" s="105"/>
      <c r="AB601" s="105"/>
      <c r="AC601" s="105"/>
      <c r="AD601" s="105"/>
      <c r="AE601" s="105"/>
      <c r="AF601" s="105"/>
      <c r="AL601" s="105"/>
    </row>
    <row r="602" spans="27:38" s="78" customFormat="1" ht="57.75" customHeight="1" x14ac:dyDescent="0.25">
      <c r="AA602" s="105"/>
      <c r="AB602" s="105"/>
      <c r="AC602" s="105"/>
      <c r="AD602" s="105"/>
      <c r="AE602" s="105"/>
      <c r="AF602" s="105"/>
      <c r="AL602" s="105"/>
    </row>
    <row r="603" spans="27:38" s="78" customFormat="1" ht="57.75" customHeight="1" x14ac:dyDescent="0.25">
      <c r="AA603" s="105"/>
      <c r="AB603" s="105"/>
      <c r="AC603" s="105"/>
      <c r="AD603" s="105"/>
      <c r="AE603" s="105"/>
      <c r="AF603" s="105"/>
      <c r="AL603" s="105"/>
    </row>
    <row r="604" spans="27:38" s="78" customFormat="1" ht="57.75" customHeight="1" x14ac:dyDescent="0.25">
      <c r="AA604" s="105"/>
      <c r="AB604" s="105"/>
      <c r="AC604" s="105"/>
      <c r="AD604" s="105"/>
      <c r="AE604" s="105"/>
      <c r="AF604" s="105"/>
      <c r="AL604" s="105"/>
    </row>
    <row r="605" spans="27:38" s="78" customFormat="1" ht="57.75" customHeight="1" x14ac:dyDescent="0.25">
      <c r="AA605" s="105"/>
      <c r="AB605" s="105"/>
      <c r="AC605" s="105"/>
      <c r="AD605" s="105"/>
      <c r="AE605" s="105"/>
      <c r="AF605" s="105"/>
      <c r="AL605" s="105"/>
    </row>
    <row r="606" spans="27:38" s="78" customFormat="1" ht="57.75" customHeight="1" x14ac:dyDescent="0.25">
      <c r="AA606" s="105"/>
      <c r="AB606" s="105"/>
      <c r="AC606" s="105"/>
      <c r="AD606" s="105"/>
      <c r="AE606" s="105"/>
      <c r="AF606" s="105"/>
      <c r="AL606" s="105"/>
    </row>
    <row r="607" spans="27:38" s="78" customFormat="1" ht="57.75" customHeight="1" x14ac:dyDescent="0.25">
      <c r="AA607" s="105"/>
      <c r="AB607" s="105"/>
      <c r="AC607" s="105"/>
      <c r="AD607" s="105"/>
      <c r="AE607" s="105"/>
      <c r="AF607" s="105"/>
      <c r="AL607" s="105"/>
    </row>
    <row r="608" spans="27:38" s="78" customFormat="1" ht="57.75" customHeight="1" x14ac:dyDescent="0.25">
      <c r="AA608" s="105"/>
      <c r="AB608" s="105"/>
      <c r="AC608" s="105"/>
      <c r="AD608" s="105"/>
      <c r="AE608" s="105"/>
      <c r="AF608" s="105"/>
      <c r="AL608" s="105"/>
    </row>
    <row r="609" spans="27:38" s="78" customFormat="1" ht="57.75" customHeight="1" x14ac:dyDescent="0.25">
      <c r="AA609" s="105"/>
      <c r="AB609" s="105"/>
      <c r="AC609" s="105"/>
      <c r="AD609" s="105"/>
      <c r="AE609" s="105"/>
      <c r="AF609" s="105"/>
      <c r="AL609" s="105"/>
    </row>
    <row r="610" spans="27:38" s="78" customFormat="1" ht="57.75" customHeight="1" x14ac:dyDescent="0.25">
      <c r="AA610" s="105"/>
      <c r="AB610" s="105"/>
      <c r="AC610" s="105"/>
      <c r="AD610" s="105"/>
      <c r="AE610" s="105"/>
      <c r="AF610" s="105"/>
      <c r="AL610" s="105"/>
    </row>
    <row r="611" spans="27:38" s="78" customFormat="1" ht="57.75" customHeight="1" x14ac:dyDescent="0.25">
      <c r="AA611" s="105"/>
      <c r="AB611" s="105"/>
      <c r="AC611" s="105"/>
      <c r="AD611" s="105"/>
      <c r="AE611" s="105"/>
      <c r="AF611" s="105"/>
      <c r="AL611" s="105"/>
    </row>
    <row r="612" spans="27:38" s="78" customFormat="1" ht="57.75" customHeight="1" x14ac:dyDescent="0.25">
      <c r="AA612" s="105"/>
      <c r="AB612" s="105"/>
      <c r="AC612" s="105"/>
      <c r="AD612" s="105"/>
      <c r="AE612" s="105"/>
      <c r="AF612" s="105"/>
      <c r="AL612" s="105"/>
    </row>
    <row r="613" spans="27:38" s="78" customFormat="1" ht="57.75" customHeight="1" x14ac:dyDescent="0.25">
      <c r="AA613" s="105"/>
      <c r="AB613" s="105"/>
      <c r="AC613" s="105"/>
      <c r="AD613" s="105"/>
      <c r="AE613" s="105"/>
      <c r="AF613" s="105"/>
      <c r="AL613" s="105"/>
    </row>
    <row r="614" spans="27:38" s="78" customFormat="1" ht="57.75" customHeight="1" x14ac:dyDescent="0.25">
      <c r="AA614" s="105"/>
      <c r="AB614" s="105"/>
      <c r="AC614" s="105"/>
      <c r="AD614" s="105"/>
      <c r="AE614" s="105"/>
      <c r="AF614" s="105"/>
      <c r="AL614" s="105"/>
    </row>
    <row r="615" spans="27:38" s="78" customFormat="1" ht="57.75" customHeight="1" x14ac:dyDescent="0.25">
      <c r="AA615" s="105"/>
      <c r="AB615" s="105"/>
      <c r="AC615" s="105"/>
      <c r="AD615" s="105"/>
      <c r="AE615" s="105"/>
      <c r="AF615" s="105"/>
      <c r="AL615" s="105"/>
    </row>
    <row r="616" spans="27:38" s="78" customFormat="1" ht="57.75" customHeight="1" x14ac:dyDescent="0.25">
      <c r="AA616" s="105"/>
      <c r="AB616" s="105"/>
      <c r="AC616" s="105"/>
      <c r="AD616" s="105"/>
      <c r="AE616" s="105"/>
      <c r="AF616" s="105"/>
      <c r="AL616" s="105"/>
    </row>
    <row r="617" spans="27:38" s="78" customFormat="1" ht="57.75" customHeight="1" x14ac:dyDescent="0.25">
      <c r="AA617" s="105"/>
      <c r="AB617" s="105"/>
      <c r="AC617" s="105"/>
      <c r="AD617" s="105"/>
      <c r="AE617" s="105"/>
      <c r="AF617" s="105"/>
      <c r="AL617" s="105"/>
    </row>
    <row r="618" spans="27:38" s="78" customFormat="1" ht="57.75" customHeight="1" x14ac:dyDescent="0.25">
      <c r="AA618" s="105"/>
      <c r="AB618" s="105"/>
      <c r="AC618" s="105"/>
      <c r="AD618" s="105"/>
      <c r="AE618" s="105"/>
      <c r="AF618" s="105"/>
      <c r="AL618" s="105"/>
    </row>
    <row r="619" spans="27:38" s="78" customFormat="1" ht="57.75" customHeight="1" x14ac:dyDescent="0.25">
      <c r="AA619" s="105"/>
      <c r="AB619" s="105"/>
      <c r="AC619" s="105"/>
      <c r="AD619" s="105"/>
      <c r="AE619" s="105"/>
      <c r="AF619" s="105"/>
      <c r="AL619" s="105"/>
    </row>
    <row r="620" spans="27:38" s="78" customFormat="1" ht="57.75" customHeight="1" x14ac:dyDescent="0.25">
      <c r="AA620" s="105"/>
      <c r="AB620" s="105"/>
      <c r="AC620" s="105"/>
      <c r="AD620" s="105"/>
      <c r="AE620" s="105"/>
      <c r="AF620" s="105"/>
      <c r="AL620" s="105"/>
    </row>
    <row r="621" spans="27:38" s="78" customFormat="1" ht="57.75" customHeight="1" x14ac:dyDescent="0.25">
      <c r="AA621" s="105"/>
      <c r="AB621" s="105"/>
      <c r="AC621" s="105"/>
      <c r="AD621" s="105"/>
      <c r="AE621" s="105"/>
      <c r="AF621" s="105"/>
      <c r="AL621" s="105"/>
    </row>
    <row r="622" spans="27:38" s="78" customFormat="1" ht="57.75" customHeight="1" x14ac:dyDescent="0.25">
      <c r="AA622" s="105"/>
      <c r="AB622" s="105"/>
      <c r="AC622" s="105"/>
      <c r="AD622" s="105"/>
      <c r="AE622" s="105"/>
      <c r="AF622" s="105"/>
      <c r="AL622" s="105"/>
    </row>
    <row r="623" spans="27:38" s="78" customFormat="1" ht="57.75" customHeight="1" x14ac:dyDescent="0.25">
      <c r="AA623" s="105"/>
      <c r="AB623" s="105"/>
      <c r="AC623" s="105"/>
      <c r="AD623" s="105"/>
      <c r="AE623" s="105"/>
      <c r="AF623" s="105"/>
      <c r="AL623" s="105"/>
    </row>
    <row r="624" spans="27:38" s="78" customFormat="1" ht="57.75" customHeight="1" x14ac:dyDescent="0.25">
      <c r="AA624" s="105"/>
      <c r="AB624" s="105"/>
      <c r="AC624" s="105"/>
      <c r="AD624" s="105"/>
      <c r="AE624" s="105"/>
      <c r="AF624" s="105"/>
      <c r="AL624" s="105"/>
    </row>
    <row r="625" spans="27:38" s="78" customFormat="1" ht="57.75" customHeight="1" x14ac:dyDescent="0.25">
      <c r="AA625" s="105"/>
      <c r="AB625" s="105"/>
      <c r="AC625" s="105"/>
      <c r="AD625" s="105"/>
      <c r="AE625" s="105"/>
      <c r="AF625" s="105"/>
      <c r="AL625" s="105"/>
    </row>
    <row r="626" spans="27:38" s="78" customFormat="1" ht="57.75" customHeight="1" x14ac:dyDescent="0.25">
      <c r="AA626" s="105"/>
      <c r="AB626" s="105"/>
      <c r="AC626" s="105"/>
      <c r="AD626" s="105"/>
      <c r="AE626" s="105"/>
      <c r="AF626" s="105"/>
      <c r="AL626" s="105"/>
    </row>
    <row r="627" spans="27:38" s="78" customFormat="1" ht="57.75" customHeight="1" x14ac:dyDescent="0.25">
      <c r="AA627" s="105"/>
      <c r="AB627" s="105"/>
      <c r="AC627" s="105"/>
      <c r="AD627" s="105"/>
      <c r="AE627" s="105"/>
      <c r="AF627" s="105"/>
      <c r="AL627" s="105"/>
    </row>
    <row r="628" spans="27:38" s="78" customFormat="1" ht="57.75" customHeight="1" x14ac:dyDescent="0.25">
      <c r="AA628" s="105"/>
      <c r="AB628" s="105"/>
      <c r="AC628" s="105"/>
      <c r="AD628" s="105"/>
      <c r="AE628" s="105"/>
      <c r="AF628" s="105"/>
      <c r="AL628" s="105"/>
    </row>
    <row r="629" spans="27:38" s="78" customFormat="1" ht="57.75" customHeight="1" x14ac:dyDescent="0.25">
      <c r="AA629" s="105"/>
      <c r="AB629" s="105"/>
      <c r="AC629" s="105"/>
      <c r="AD629" s="105"/>
      <c r="AE629" s="105"/>
      <c r="AF629" s="105"/>
      <c r="AL629" s="105"/>
    </row>
    <row r="630" spans="27:38" s="78" customFormat="1" ht="57.75" customHeight="1" x14ac:dyDescent="0.25">
      <c r="AA630" s="105"/>
      <c r="AB630" s="105"/>
      <c r="AC630" s="105"/>
      <c r="AD630" s="105"/>
      <c r="AE630" s="105"/>
      <c r="AF630" s="105"/>
      <c r="AL630" s="105"/>
    </row>
    <row r="631" spans="27:38" s="78" customFormat="1" ht="57.75" customHeight="1" x14ac:dyDescent="0.25">
      <c r="AA631" s="105"/>
      <c r="AB631" s="105"/>
      <c r="AC631" s="105"/>
      <c r="AD631" s="105"/>
      <c r="AE631" s="105"/>
      <c r="AF631" s="105"/>
      <c r="AL631" s="105"/>
    </row>
    <row r="632" spans="27:38" s="78" customFormat="1" ht="57.75" customHeight="1" x14ac:dyDescent="0.25">
      <c r="AA632" s="105"/>
      <c r="AB632" s="105"/>
      <c r="AC632" s="105"/>
      <c r="AD632" s="105"/>
      <c r="AE632" s="105"/>
      <c r="AF632" s="105"/>
      <c r="AL632" s="105"/>
    </row>
    <row r="633" spans="27:38" s="78" customFormat="1" ht="57.75" customHeight="1" x14ac:dyDescent="0.25">
      <c r="AA633" s="105"/>
      <c r="AB633" s="105"/>
      <c r="AC633" s="105"/>
      <c r="AD633" s="105"/>
      <c r="AE633" s="105"/>
      <c r="AF633" s="105"/>
      <c r="AL633" s="105"/>
    </row>
    <row r="634" spans="27:38" s="78" customFormat="1" ht="57.75" customHeight="1" x14ac:dyDescent="0.25">
      <c r="AA634" s="105"/>
      <c r="AB634" s="105"/>
      <c r="AC634" s="105"/>
      <c r="AD634" s="105"/>
      <c r="AE634" s="105"/>
      <c r="AF634" s="105"/>
      <c r="AL634" s="105"/>
    </row>
    <row r="635" spans="27:38" s="78" customFormat="1" ht="57.75" customHeight="1" x14ac:dyDescent="0.25">
      <c r="AA635" s="105"/>
      <c r="AB635" s="105"/>
      <c r="AC635" s="105"/>
      <c r="AD635" s="105"/>
      <c r="AE635" s="105"/>
      <c r="AF635" s="105"/>
      <c r="AL635" s="105"/>
    </row>
    <row r="636" spans="27:38" s="78" customFormat="1" ht="57.75" customHeight="1" x14ac:dyDescent="0.25">
      <c r="AA636" s="105"/>
      <c r="AB636" s="105"/>
      <c r="AC636" s="105"/>
      <c r="AD636" s="105"/>
      <c r="AE636" s="105"/>
      <c r="AF636" s="105"/>
      <c r="AL636" s="105"/>
    </row>
    <row r="637" spans="27:38" s="78" customFormat="1" ht="57.75" customHeight="1" x14ac:dyDescent="0.25">
      <c r="AA637" s="105"/>
      <c r="AB637" s="105"/>
      <c r="AC637" s="105"/>
      <c r="AD637" s="105"/>
      <c r="AE637" s="105"/>
      <c r="AF637" s="105"/>
      <c r="AL637" s="105"/>
    </row>
    <row r="638" spans="27:38" s="78" customFormat="1" ht="57.75" customHeight="1" x14ac:dyDescent="0.25">
      <c r="AA638" s="105"/>
      <c r="AB638" s="105"/>
      <c r="AC638" s="105"/>
      <c r="AD638" s="105"/>
      <c r="AE638" s="105"/>
      <c r="AF638" s="105"/>
      <c r="AL638" s="105"/>
    </row>
    <row r="639" spans="27:38" s="78" customFormat="1" ht="57.75" customHeight="1" x14ac:dyDescent="0.25">
      <c r="AA639" s="105"/>
      <c r="AB639" s="105"/>
      <c r="AC639" s="105"/>
      <c r="AD639" s="105"/>
      <c r="AE639" s="105"/>
      <c r="AF639" s="105"/>
      <c r="AL639" s="105"/>
    </row>
    <row r="640" spans="27:38" s="78" customFormat="1" ht="57.75" customHeight="1" x14ac:dyDescent="0.25">
      <c r="AA640" s="105"/>
      <c r="AB640" s="105"/>
      <c r="AC640" s="105"/>
      <c r="AD640" s="105"/>
      <c r="AE640" s="105"/>
      <c r="AF640" s="105"/>
      <c r="AL640" s="105"/>
    </row>
    <row r="641" spans="27:38" s="78" customFormat="1" ht="57.75" customHeight="1" x14ac:dyDescent="0.25">
      <c r="AA641" s="105"/>
      <c r="AB641" s="105"/>
      <c r="AC641" s="105"/>
      <c r="AD641" s="105"/>
      <c r="AE641" s="105"/>
      <c r="AF641" s="105"/>
      <c r="AL641" s="105"/>
    </row>
    <row r="642" spans="27:38" s="78" customFormat="1" ht="57.75" customHeight="1" x14ac:dyDescent="0.25">
      <c r="AA642" s="105"/>
      <c r="AB642" s="105"/>
      <c r="AC642" s="105"/>
      <c r="AD642" s="105"/>
      <c r="AE642" s="105"/>
      <c r="AF642" s="105"/>
      <c r="AL642" s="105"/>
    </row>
    <row r="643" spans="27:38" s="78" customFormat="1" ht="57.75" customHeight="1" x14ac:dyDescent="0.25">
      <c r="AA643" s="105"/>
      <c r="AB643" s="105"/>
      <c r="AC643" s="105"/>
      <c r="AD643" s="105"/>
      <c r="AE643" s="105"/>
      <c r="AF643" s="105"/>
      <c r="AL643" s="105"/>
    </row>
    <row r="644" spans="27:38" s="78" customFormat="1" ht="57.75" customHeight="1" x14ac:dyDescent="0.25">
      <c r="AA644" s="105"/>
      <c r="AB644" s="105"/>
      <c r="AC644" s="105"/>
      <c r="AD644" s="105"/>
      <c r="AE644" s="105"/>
      <c r="AF644" s="105"/>
      <c r="AL644" s="105"/>
    </row>
    <row r="645" spans="27:38" s="78" customFormat="1" ht="57.75" customHeight="1" x14ac:dyDescent="0.25">
      <c r="AA645" s="105"/>
      <c r="AB645" s="105"/>
      <c r="AC645" s="105"/>
      <c r="AD645" s="105"/>
      <c r="AE645" s="105"/>
      <c r="AF645" s="105"/>
      <c r="AL645" s="105"/>
    </row>
    <row r="646" spans="27:38" s="78" customFormat="1" ht="57.75" customHeight="1" x14ac:dyDescent="0.25">
      <c r="AA646" s="105"/>
      <c r="AB646" s="105"/>
      <c r="AC646" s="105"/>
      <c r="AD646" s="105"/>
      <c r="AE646" s="105"/>
      <c r="AF646" s="105"/>
      <c r="AL646" s="105"/>
    </row>
    <row r="647" spans="27:38" s="78" customFormat="1" ht="57.75" customHeight="1" x14ac:dyDescent="0.25">
      <c r="AA647" s="105"/>
      <c r="AB647" s="105"/>
      <c r="AC647" s="105"/>
      <c r="AD647" s="105"/>
      <c r="AE647" s="105"/>
      <c r="AF647" s="105"/>
      <c r="AL647" s="105"/>
    </row>
    <row r="648" spans="27:38" s="78" customFormat="1" ht="57.75" customHeight="1" x14ac:dyDescent="0.25">
      <c r="AA648" s="105"/>
      <c r="AB648" s="105"/>
      <c r="AC648" s="105"/>
      <c r="AD648" s="105"/>
      <c r="AE648" s="105"/>
      <c r="AF648" s="105"/>
      <c r="AL648" s="105"/>
    </row>
    <row r="649" spans="27:38" s="78" customFormat="1" ht="57.75" customHeight="1" x14ac:dyDescent="0.25">
      <c r="AA649" s="105"/>
      <c r="AB649" s="105"/>
      <c r="AC649" s="105"/>
      <c r="AD649" s="105"/>
      <c r="AE649" s="105"/>
      <c r="AF649" s="105"/>
      <c r="AL649" s="105"/>
    </row>
    <row r="650" spans="27:38" s="78" customFormat="1" ht="57.75" customHeight="1" x14ac:dyDescent="0.25">
      <c r="AA650" s="105"/>
      <c r="AB650" s="105"/>
      <c r="AC650" s="105"/>
      <c r="AD650" s="105"/>
      <c r="AE650" s="105"/>
      <c r="AF650" s="105"/>
      <c r="AL650" s="105"/>
    </row>
    <row r="651" spans="27:38" s="78" customFormat="1" ht="57.75" customHeight="1" x14ac:dyDescent="0.25">
      <c r="AA651" s="105"/>
      <c r="AB651" s="105"/>
      <c r="AC651" s="105"/>
      <c r="AD651" s="105"/>
      <c r="AE651" s="105"/>
      <c r="AF651" s="105"/>
      <c r="AL651" s="105"/>
    </row>
    <row r="652" spans="27:38" s="78" customFormat="1" ht="57.75" customHeight="1" x14ac:dyDescent="0.25">
      <c r="AA652" s="105"/>
      <c r="AB652" s="105"/>
      <c r="AC652" s="105"/>
      <c r="AD652" s="105"/>
      <c r="AE652" s="105"/>
      <c r="AF652" s="105"/>
      <c r="AL652" s="105"/>
    </row>
    <row r="653" spans="27:38" s="78" customFormat="1" ht="57.75" customHeight="1" x14ac:dyDescent="0.25">
      <c r="AA653" s="105"/>
      <c r="AB653" s="105"/>
      <c r="AC653" s="105"/>
      <c r="AD653" s="105"/>
      <c r="AE653" s="105"/>
      <c r="AF653" s="105"/>
      <c r="AL653" s="105"/>
    </row>
    <row r="654" spans="27:38" s="78" customFormat="1" ht="57.75" customHeight="1" x14ac:dyDescent="0.25">
      <c r="AA654" s="105"/>
      <c r="AB654" s="105"/>
      <c r="AC654" s="105"/>
      <c r="AD654" s="105"/>
      <c r="AE654" s="105"/>
      <c r="AF654" s="105"/>
      <c r="AL654" s="105"/>
    </row>
    <row r="655" spans="27:38" s="78" customFormat="1" ht="57.75" customHeight="1" x14ac:dyDescent="0.25">
      <c r="AA655" s="105"/>
      <c r="AB655" s="105"/>
      <c r="AC655" s="105"/>
      <c r="AD655" s="105"/>
      <c r="AE655" s="105"/>
      <c r="AF655" s="105"/>
      <c r="AL655" s="105"/>
    </row>
    <row r="656" spans="27:38" s="78" customFormat="1" ht="57.75" customHeight="1" x14ac:dyDescent="0.25">
      <c r="AA656" s="105"/>
      <c r="AB656" s="105"/>
      <c r="AC656" s="105"/>
      <c r="AD656" s="105"/>
      <c r="AE656" s="105"/>
      <c r="AF656" s="105"/>
      <c r="AL656" s="105"/>
    </row>
    <row r="657" spans="27:38" s="78" customFormat="1" ht="57.75" customHeight="1" x14ac:dyDescent="0.25">
      <c r="AA657" s="105"/>
      <c r="AB657" s="105"/>
      <c r="AC657" s="105"/>
      <c r="AD657" s="105"/>
      <c r="AE657" s="105"/>
      <c r="AF657" s="105"/>
      <c r="AL657" s="105"/>
    </row>
    <row r="658" spans="27:38" s="78" customFormat="1" ht="57.75" customHeight="1" x14ac:dyDescent="0.25">
      <c r="AA658" s="105"/>
      <c r="AB658" s="105"/>
      <c r="AC658" s="105"/>
      <c r="AD658" s="105"/>
      <c r="AE658" s="105"/>
      <c r="AF658" s="105"/>
      <c r="AL658" s="105"/>
    </row>
    <row r="659" spans="27:38" s="78" customFormat="1" ht="57.75" customHeight="1" x14ac:dyDescent="0.25">
      <c r="AA659" s="105"/>
      <c r="AB659" s="105"/>
      <c r="AC659" s="105"/>
      <c r="AD659" s="105"/>
      <c r="AE659" s="105"/>
      <c r="AF659" s="105"/>
      <c r="AL659" s="105"/>
    </row>
    <row r="660" spans="27:38" s="78" customFormat="1" ht="57.75" customHeight="1" x14ac:dyDescent="0.25">
      <c r="AA660" s="105"/>
      <c r="AB660" s="105"/>
      <c r="AC660" s="105"/>
      <c r="AD660" s="105"/>
      <c r="AE660" s="105"/>
      <c r="AF660" s="105"/>
      <c r="AL660" s="105"/>
    </row>
    <row r="661" spans="27:38" s="78" customFormat="1" ht="57.75" customHeight="1" x14ac:dyDescent="0.25">
      <c r="AA661" s="105"/>
      <c r="AB661" s="105"/>
      <c r="AC661" s="105"/>
      <c r="AD661" s="105"/>
      <c r="AE661" s="105"/>
      <c r="AF661" s="105"/>
      <c r="AL661" s="105"/>
    </row>
    <row r="662" spans="27:38" s="78" customFormat="1" ht="57.75" customHeight="1" x14ac:dyDescent="0.25">
      <c r="AA662" s="105"/>
      <c r="AB662" s="105"/>
      <c r="AC662" s="105"/>
      <c r="AD662" s="105"/>
      <c r="AE662" s="105"/>
      <c r="AF662" s="105"/>
      <c r="AL662" s="105"/>
    </row>
    <row r="663" spans="27:38" s="78" customFormat="1" ht="57.75" customHeight="1" x14ac:dyDescent="0.25">
      <c r="AA663" s="105"/>
      <c r="AB663" s="105"/>
      <c r="AC663" s="105"/>
      <c r="AD663" s="105"/>
      <c r="AE663" s="105"/>
      <c r="AF663" s="105"/>
      <c r="AL663" s="105"/>
    </row>
    <row r="664" spans="27:38" s="78" customFormat="1" ht="57.75" customHeight="1" x14ac:dyDescent="0.25">
      <c r="AA664" s="105"/>
      <c r="AB664" s="105"/>
      <c r="AC664" s="105"/>
      <c r="AD664" s="105"/>
      <c r="AE664" s="105"/>
      <c r="AF664" s="105"/>
      <c r="AL664" s="105"/>
    </row>
    <row r="665" spans="27:38" s="78" customFormat="1" ht="57.75" customHeight="1" x14ac:dyDescent="0.25">
      <c r="AA665" s="105"/>
      <c r="AB665" s="105"/>
      <c r="AC665" s="105"/>
      <c r="AD665" s="105"/>
      <c r="AE665" s="105"/>
      <c r="AF665" s="105"/>
      <c r="AL665" s="105"/>
    </row>
    <row r="666" spans="27:38" s="78" customFormat="1" ht="57.75" customHeight="1" x14ac:dyDescent="0.25">
      <c r="AA666" s="105"/>
      <c r="AB666" s="105"/>
      <c r="AC666" s="105"/>
      <c r="AD666" s="105"/>
      <c r="AE666" s="105"/>
      <c r="AF666" s="105"/>
      <c r="AL666" s="105"/>
    </row>
    <row r="667" spans="27:38" s="78" customFormat="1" ht="57.75" customHeight="1" x14ac:dyDescent="0.25">
      <c r="AA667" s="105"/>
      <c r="AB667" s="105"/>
      <c r="AC667" s="105"/>
      <c r="AD667" s="105"/>
      <c r="AE667" s="105"/>
      <c r="AF667" s="105"/>
      <c r="AL667" s="105"/>
    </row>
    <row r="668" spans="27:38" s="78" customFormat="1" ht="57.75" customHeight="1" x14ac:dyDescent="0.25">
      <c r="AA668" s="105"/>
      <c r="AB668" s="105"/>
      <c r="AC668" s="105"/>
      <c r="AD668" s="105"/>
      <c r="AE668" s="105"/>
      <c r="AF668" s="105"/>
      <c r="AL668" s="105"/>
    </row>
    <row r="669" spans="27:38" s="78" customFormat="1" ht="57.75" customHeight="1" x14ac:dyDescent="0.25">
      <c r="AA669" s="105"/>
      <c r="AB669" s="105"/>
      <c r="AC669" s="105"/>
      <c r="AD669" s="105"/>
      <c r="AE669" s="105"/>
      <c r="AF669" s="105"/>
      <c r="AL669" s="105"/>
    </row>
    <row r="670" spans="27:38" s="78" customFormat="1" ht="57.75" customHeight="1" x14ac:dyDescent="0.25">
      <c r="AA670" s="105"/>
      <c r="AB670" s="105"/>
      <c r="AC670" s="105"/>
      <c r="AD670" s="105"/>
      <c r="AE670" s="105"/>
      <c r="AF670" s="105"/>
      <c r="AL670" s="105"/>
    </row>
    <row r="671" spans="27:38" s="78" customFormat="1" ht="57.75" customHeight="1" x14ac:dyDescent="0.25">
      <c r="AA671" s="105"/>
      <c r="AB671" s="105"/>
      <c r="AC671" s="105"/>
      <c r="AD671" s="105"/>
      <c r="AE671" s="105"/>
      <c r="AF671" s="105"/>
      <c r="AL671" s="105"/>
    </row>
    <row r="672" spans="27:38" s="78" customFormat="1" ht="57.75" customHeight="1" x14ac:dyDescent="0.25">
      <c r="AA672" s="105"/>
      <c r="AB672" s="105"/>
      <c r="AC672" s="105"/>
      <c r="AD672" s="105"/>
      <c r="AE672" s="105"/>
      <c r="AF672" s="105"/>
      <c r="AL672" s="105"/>
    </row>
    <row r="673" spans="27:38" s="78" customFormat="1" ht="57.75" customHeight="1" x14ac:dyDescent="0.25">
      <c r="AA673" s="105"/>
      <c r="AB673" s="105"/>
      <c r="AC673" s="105"/>
      <c r="AD673" s="105"/>
      <c r="AE673" s="105"/>
      <c r="AF673" s="105"/>
      <c r="AL673" s="105"/>
    </row>
    <row r="674" spans="27:38" s="78" customFormat="1" ht="57.75" customHeight="1" x14ac:dyDescent="0.25">
      <c r="AA674" s="105"/>
      <c r="AB674" s="105"/>
      <c r="AC674" s="105"/>
      <c r="AD674" s="105"/>
      <c r="AE674" s="105"/>
      <c r="AF674" s="105"/>
      <c r="AL674" s="105"/>
    </row>
    <row r="675" spans="27:38" s="78" customFormat="1" ht="57.75" customHeight="1" x14ac:dyDescent="0.25">
      <c r="AA675" s="105"/>
      <c r="AB675" s="105"/>
      <c r="AC675" s="105"/>
      <c r="AD675" s="105"/>
      <c r="AE675" s="105"/>
      <c r="AF675" s="105"/>
      <c r="AL675" s="105"/>
    </row>
    <row r="676" spans="27:38" s="78" customFormat="1" ht="57.75" customHeight="1" x14ac:dyDescent="0.25">
      <c r="AA676" s="105"/>
      <c r="AB676" s="105"/>
      <c r="AC676" s="105"/>
      <c r="AD676" s="105"/>
      <c r="AE676" s="105"/>
      <c r="AF676" s="105"/>
      <c r="AL676" s="105"/>
    </row>
    <row r="677" spans="27:38" s="78" customFormat="1" ht="57.75" customHeight="1" x14ac:dyDescent="0.25">
      <c r="AA677" s="105"/>
      <c r="AB677" s="105"/>
      <c r="AC677" s="105"/>
      <c r="AD677" s="105"/>
      <c r="AE677" s="105"/>
      <c r="AF677" s="105"/>
      <c r="AL677" s="105"/>
    </row>
    <row r="678" spans="27:38" s="78" customFormat="1" ht="57.75" customHeight="1" x14ac:dyDescent="0.25">
      <c r="AA678" s="105"/>
      <c r="AB678" s="105"/>
      <c r="AC678" s="105"/>
      <c r="AD678" s="105"/>
      <c r="AE678" s="105"/>
      <c r="AF678" s="105"/>
      <c r="AL678" s="105"/>
    </row>
    <row r="679" spans="27:38" s="78" customFormat="1" ht="57.75" customHeight="1" x14ac:dyDescent="0.25">
      <c r="AA679" s="105"/>
      <c r="AB679" s="105"/>
      <c r="AC679" s="105"/>
      <c r="AD679" s="105"/>
      <c r="AE679" s="105"/>
      <c r="AF679" s="105"/>
      <c r="AL679" s="105"/>
    </row>
    <row r="680" spans="27:38" s="78" customFormat="1" ht="57.75" customHeight="1" x14ac:dyDescent="0.25">
      <c r="AA680" s="105"/>
      <c r="AB680" s="105"/>
      <c r="AC680" s="105"/>
      <c r="AD680" s="105"/>
      <c r="AE680" s="105"/>
      <c r="AF680" s="105"/>
      <c r="AL680" s="105"/>
    </row>
    <row r="681" spans="27:38" s="78" customFormat="1" ht="57.75" customHeight="1" x14ac:dyDescent="0.25">
      <c r="AA681" s="105"/>
      <c r="AB681" s="105"/>
      <c r="AC681" s="105"/>
      <c r="AD681" s="105"/>
      <c r="AE681" s="105"/>
      <c r="AF681" s="105"/>
      <c r="AL681" s="105"/>
    </row>
    <row r="682" spans="27:38" s="78" customFormat="1" ht="57.75" customHeight="1" x14ac:dyDescent="0.25">
      <c r="AA682" s="105"/>
      <c r="AB682" s="105"/>
      <c r="AC682" s="105"/>
      <c r="AD682" s="105"/>
      <c r="AE682" s="105"/>
      <c r="AF682" s="105"/>
      <c r="AL682" s="105"/>
    </row>
    <row r="683" spans="27:38" s="78" customFormat="1" ht="57.75" customHeight="1" x14ac:dyDescent="0.25">
      <c r="AA683" s="105"/>
      <c r="AB683" s="105"/>
      <c r="AC683" s="105"/>
      <c r="AD683" s="105"/>
      <c r="AE683" s="105"/>
      <c r="AF683" s="105"/>
      <c r="AL683" s="105"/>
    </row>
    <row r="684" spans="27:38" s="78" customFormat="1" ht="57.75" customHeight="1" x14ac:dyDescent="0.25">
      <c r="AA684" s="105"/>
      <c r="AB684" s="105"/>
      <c r="AC684" s="105"/>
      <c r="AD684" s="105"/>
      <c r="AE684" s="105"/>
      <c r="AF684" s="105"/>
      <c r="AL684" s="105"/>
    </row>
    <row r="685" spans="27:38" s="78" customFormat="1" ht="57.75" customHeight="1" x14ac:dyDescent="0.25">
      <c r="AA685" s="105"/>
      <c r="AB685" s="105"/>
      <c r="AC685" s="105"/>
      <c r="AD685" s="105"/>
      <c r="AE685" s="105"/>
      <c r="AF685" s="105"/>
      <c r="AL685" s="105"/>
    </row>
    <row r="686" spans="27:38" s="78" customFormat="1" ht="57.75" customHeight="1" x14ac:dyDescent="0.25">
      <c r="AA686" s="105"/>
      <c r="AB686" s="105"/>
      <c r="AC686" s="105"/>
      <c r="AD686" s="105"/>
      <c r="AE686" s="105"/>
      <c r="AF686" s="105"/>
      <c r="AL686" s="105"/>
    </row>
    <row r="687" spans="27:38" s="78" customFormat="1" ht="57.75" customHeight="1" x14ac:dyDescent="0.25">
      <c r="AA687" s="105"/>
      <c r="AB687" s="105"/>
      <c r="AC687" s="105"/>
      <c r="AD687" s="105"/>
      <c r="AE687" s="105"/>
      <c r="AF687" s="105"/>
      <c r="AL687" s="105"/>
    </row>
    <row r="688" spans="27:38" s="78" customFormat="1" ht="57.75" customHeight="1" x14ac:dyDescent="0.25">
      <c r="AA688" s="105"/>
      <c r="AB688" s="105"/>
      <c r="AC688" s="105"/>
      <c r="AD688" s="105"/>
      <c r="AE688" s="105"/>
      <c r="AF688" s="105"/>
      <c r="AL688" s="105"/>
    </row>
    <row r="689" spans="27:38" s="78" customFormat="1" ht="57.75" customHeight="1" x14ac:dyDescent="0.25">
      <c r="AA689" s="105"/>
      <c r="AB689" s="105"/>
      <c r="AC689" s="105"/>
      <c r="AD689" s="105"/>
      <c r="AE689" s="105"/>
      <c r="AF689" s="105"/>
      <c r="AL689" s="105"/>
    </row>
    <row r="690" spans="27:38" s="78" customFormat="1" ht="57.75" customHeight="1" x14ac:dyDescent="0.25">
      <c r="AA690" s="105"/>
      <c r="AB690" s="105"/>
      <c r="AC690" s="105"/>
      <c r="AD690" s="105"/>
      <c r="AE690" s="105"/>
      <c r="AF690" s="105"/>
      <c r="AL690" s="105"/>
    </row>
    <row r="691" spans="27:38" s="78" customFormat="1" ht="57.75" customHeight="1" x14ac:dyDescent="0.25">
      <c r="AA691" s="105"/>
      <c r="AB691" s="105"/>
      <c r="AC691" s="105"/>
      <c r="AD691" s="105"/>
      <c r="AE691" s="105"/>
      <c r="AF691" s="105"/>
      <c r="AL691" s="105"/>
    </row>
    <row r="692" spans="27:38" s="78" customFormat="1" ht="57.75" customHeight="1" x14ac:dyDescent="0.25">
      <c r="AA692" s="105"/>
      <c r="AB692" s="105"/>
      <c r="AC692" s="105"/>
      <c r="AD692" s="105"/>
      <c r="AE692" s="105"/>
      <c r="AF692" s="105"/>
      <c r="AL692" s="105"/>
    </row>
    <row r="693" spans="27:38" s="78" customFormat="1" ht="57.75" customHeight="1" x14ac:dyDescent="0.25">
      <c r="AA693" s="105"/>
      <c r="AB693" s="105"/>
      <c r="AC693" s="105"/>
      <c r="AD693" s="105"/>
      <c r="AE693" s="105"/>
      <c r="AF693" s="105"/>
      <c r="AL693" s="105"/>
    </row>
    <row r="694" spans="27:38" s="78" customFormat="1" ht="57.75" customHeight="1" x14ac:dyDescent="0.25">
      <c r="AA694" s="105"/>
      <c r="AB694" s="105"/>
      <c r="AC694" s="105"/>
      <c r="AD694" s="105"/>
      <c r="AE694" s="105"/>
      <c r="AF694" s="105"/>
      <c r="AL694" s="105"/>
    </row>
    <row r="695" spans="27:38" s="78" customFormat="1" ht="57.75" customHeight="1" x14ac:dyDescent="0.25">
      <c r="AA695" s="105"/>
      <c r="AB695" s="105"/>
      <c r="AC695" s="105"/>
      <c r="AD695" s="105"/>
      <c r="AE695" s="105"/>
      <c r="AF695" s="105"/>
      <c r="AL695" s="105"/>
    </row>
    <row r="696" spans="27:38" s="78" customFormat="1" ht="57.75" customHeight="1" x14ac:dyDescent="0.25">
      <c r="AA696" s="105"/>
      <c r="AB696" s="105"/>
      <c r="AC696" s="105"/>
      <c r="AD696" s="105"/>
      <c r="AE696" s="105"/>
      <c r="AF696" s="105"/>
      <c r="AL696" s="105"/>
    </row>
    <row r="697" spans="27:38" s="78" customFormat="1" ht="57.75" customHeight="1" x14ac:dyDescent="0.25">
      <c r="AA697" s="105"/>
      <c r="AB697" s="105"/>
      <c r="AC697" s="105"/>
      <c r="AD697" s="105"/>
      <c r="AE697" s="105"/>
      <c r="AF697" s="105"/>
      <c r="AL697" s="105"/>
    </row>
    <row r="698" spans="27:38" s="78" customFormat="1" ht="57.75" customHeight="1" x14ac:dyDescent="0.25">
      <c r="AA698" s="105"/>
      <c r="AB698" s="105"/>
      <c r="AC698" s="105"/>
      <c r="AD698" s="105"/>
      <c r="AE698" s="105"/>
      <c r="AF698" s="105"/>
      <c r="AL698" s="105"/>
    </row>
    <row r="699" spans="27:38" s="78" customFormat="1" ht="57.75" customHeight="1" x14ac:dyDescent="0.25">
      <c r="AA699" s="105"/>
      <c r="AB699" s="105"/>
      <c r="AC699" s="105"/>
      <c r="AD699" s="105"/>
      <c r="AE699" s="105"/>
      <c r="AF699" s="105"/>
      <c r="AL699" s="105"/>
    </row>
    <row r="700" spans="27:38" s="78" customFormat="1" ht="57.75" customHeight="1" x14ac:dyDescent="0.25">
      <c r="AA700" s="105"/>
      <c r="AB700" s="105"/>
      <c r="AC700" s="105"/>
      <c r="AD700" s="105"/>
      <c r="AE700" s="105"/>
      <c r="AF700" s="105"/>
      <c r="AL700" s="105"/>
    </row>
    <row r="701" spans="27:38" s="78" customFormat="1" ht="57.75" customHeight="1" x14ac:dyDescent="0.25">
      <c r="AA701" s="105"/>
      <c r="AB701" s="105"/>
      <c r="AC701" s="105"/>
      <c r="AD701" s="105"/>
      <c r="AE701" s="105"/>
      <c r="AF701" s="105"/>
      <c r="AL701" s="105"/>
    </row>
    <row r="702" spans="27:38" s="78" customFormat="1" ht="57.75" customHeight="1" x14ac:dyDescent="0.25">
      <c r="AA702" s="105"/>
      <c r="AB702" s="105"/>
      <c r="AC702" s="105"/>
      <c r="AD702" s="105"/>
      <c r="AE702" s="105"/>
      <c r="AF702" s="105"/>
      <c r="AL702" s="105"/>
    </row>
    <row r="703" spans="27:38" s="78" customFormat="1" ht="57.75" customHeight="1" x14ac:dyDescent="0.25">
      <c r="AA703" s="105"/>
      <c r="AB703" s="105"/>
      <c r="AC703" s="105"/>
      <c r="AD703" s="105"/>
      <c r="AE703" s="105"/>
      <c r="AF703" s="105"/>
      <c r="AL703" s="105"/>
    </row>
    <row r="704" spans="27:38" s="78" customFormat="1" ht="57.75" customHeight="1" x14ac:dyDescent="0.25">
      <c r="AA704" s="105"/>
      <c r="AB704" s="105"/>
      <c r="AC704" s="105"/>
      <c r="AD704" s="105"/>
      <c r="AE704" s="105"/>
      <c r="AF704" s="105"/>
      <c r="AL704" s="105"/>
    </row>
    <row r="705" spans="27:38" s="78" customFormat="1" ht="57.75" customHeight="1" x14ac:dyDescent="0.25">
      <c r="AA705" s="105"/>
      <c r="AB705" s="105"/>
      <c r="AC705" s="105"/>
      <c r="AD705" s="105"/>
      <c r="AE705" s="105"/>
      <c r="AF705" s="105"/>
      <c r="AL705" s="105"/>
    </row>
    <row r="706" spans="27:38" s="78" customFormat="1" ht="57.75" customHeight="1" x14ac:dyDescent="0.25">
      <c r="AA706" s="105"/>
      <c r="AB706" s="105"/>
      <c r="AC706" s="105"/>
      <c r="AD706" s="105"/>
      <c r="AE706" s="105"/>
      <c r="AF706" s="105"/>
      <c r="AL706" s="105"/>
    </row>
    <row r="707" spans="27:38" s="78" customFormat="1" ht="57.75" customHeight="1" x14ac:dyDescent="0.25">
      <c r="AA707" s="105"/>
      <c r="AB707" s="105"/>
      <c r="AC707" s="105"/>
      <c r="AD707" s="105"/>
      <c r="AE707" s="105"/>
      <c r="AF707" s="105"/>
      <c r="AL707" s="105"/>
    </row>
    <row r="708" spans="27:38" s="78" customFormat="1" ht="57.75" customHeight="1" x14ac:dyDescent="0.25">
      <c r="AA708" s="105"/>
      <c r="AB708" s="105"/>
      <c r="AC708" s="105"/>
      <c r="AD708" s="105"/>
      <c r="AE708" s="105"/>
      <c r="AF708" s="105"/>
      <c r="AL708" s="105"/>
    </row>
    <row r="709" spans="27:38" s="78" customFormat="1" ht="57.75" customHeight="1" x14ac:dyDescent="0.25">
      <c r="AA709" s="105"/>
      <c r="AB709" s="105"/>
      <c r="AC709" s="105"/>
      <c r="AD709" s="105"/>
      <c r="AE709" s="105"/>
      <c r="AF709" s="105"/>
      <c r="AL709" s="105"/>
    </row>
    <row r="710" spans="27:38" s="78" customFormat="1" ht="57.75" customHeight="1" x14ac:dyDescent="0.25">
      <c r="AA710" s="105"/>
      <c r="AB710" s="105"/>
      <c r="AC710" s="105"/>
      <c r="AD710" s="105"/>
      <c r="AE710" s="105"/>
      <c r="AF710" s="105"/>
      <c r="AL710" s="105"/>
    </row>
    <row r="711" spans="27:38" s="78" customFormat="1" ht="57.75" customHeight="1" x14ac:dyDescent="0.25">
      <c r="AA711" s="105"/>
      <c r="AB711" s="105"/>
      <c r="AC711" s="105"/>
      <c r="AD711" s="105"/>
      <c r="AE711" s="105"/>
      <c r="AF711" s="105"/>
      <c r="AL711" s="105"/>
    </row>
    <row r="712" spans="27:38" s="78" customFormat="1" ht="57.75" customHeight="1" x14ac:dyDescent="0.25">
      <c r="AA712" s="105"/>
      <c r="AB712" s="105"/>
      <c r="AC712" s="105"/>
      <c r="AD712" s="105"/>
      <c r="AE712" s="105"/>
      <c r="AF712" s="105"/>
      <c r="AL712" s="105"/>
    </row>
    <row r="713" spans="27:38" s="78" customFormat="1" ht="57.75" customHeight="1" x14ac:dyDescent="0.25">
      <c r="AA713" s="105"/>
      <c r="AB713" s="105"/>
      <c r="AC713" s="105"/>
      <c r="AD713" s="105"/>
      <c r="AE713" s="105"/>
      <c r="AF713" s="105"/>
      <c r="AL713" s="105"/>
    </row>
    <row r="714" spans="27:38" s="78" customFormat="1" ht="57.75" customHeight="1" x14ac:dyDescent="0.25">
      <c r="AA714" s="105"/>
      <c r="AB714" s="105"/>
      <c r="AC714" s="105"/>
      <c r="AD714" s="105"/>
      <c r="AE714" s="105"/>
      <c r="AF714" s="105"/>
      <c r="AL714" s="105"/>
    </row>
    <row r="715" spans="27:38" s="78" customFormat="1" ht="57.75" customHeight="1" x14ac:dyDescent="0.25">
      <c r="AA715" s="105"/>
      <c r="AB715" s="105"/>
      <c r="AC715" s="105"/>
      <c r="AD715" s="105"/>
      <c r="AE715" s="105"/>
      <c r="AF715" s="105"/>
      <c r="AL715" s="105"/>
    </row>
    <row r="716" spans="27:38" s="78" customFormat="1" ht="57.75" customHeight="1" x14ac:dyDescent="0.25">
      <c r="AA716" s="105"/>
      <c r="AB716" s="105"/>
      <c r="AC716" s="105"/>
      <c r="AD716" s="105"/>
      <c r="AE716" s="105"/>
      <c r="AF716" s="105"/>
      <c r="AL716" s="105"/>
    </row>
    <row r="717" spans="27:38" s="78" customFormat="1" ht="57.75" customHeight="1" x14ac:dyDescent="0.25">
      <c r="AA717" s="105"/>
      <c r="AB717" s="105"/>
      <c r="AC717" s="105"/>
      <c r="AD717" s="105"/>
      <c r="AE717" s="105"/>
      <c r="AF717" s="105"/>
      <c r="AL717" s="105"/>
    </row>
    <row r="718" spans="27:38" s="78" customFormat="1" ht="57.75" customHeight="1" x14ac:dyDescent="0.25">
      <c r="AA718" s="105"/>
      <c r="AB718" s="105"/>
      <c r="AC718" s="105"/>
      <c r="AD718" s="105"/>
      <c r="AE718" s="105"/>
      <c r="AF718" s="105"/>
      <c r="AL718" s="105"/>
    </row>
    <row r="719" spans="27:38" s="78" customFormat="1" ht="57.75" customHeight="1" x14ac:dyDescent="0.25">
      <c r="AA719" s="105"/>
      <c r="AB719" s="105"/>
      <c r="AC719" s="105"/>
      <c r="AD719" s="105"/>
      <c r="AE719" s="105"/>
      <c r="AF719" s="105"/>
      <c r="AL719" s="105"/>
    </row>
    <row r="720" spans="27:38" s="78" customFormat="1" ht="57.75" customHeight="1" x14ac:dyDescent="0.25">
      <c r="AA720" s="105"/>
      <c r="AB720" s="105"/>
      <c r="AC720" s="105"/>
      <c r="AD720" s="105"/>
      <c r="AE720" s="105"/>
      <c r="AF720" s="105"/>
      <c r="AL720" s="105"/>
    </row>
    <row r="721" spans="27:38" s="78" customFormat="1" ht="57.75" customHeight="1" x14ac:dyDescent="0.25">
      <c r="AA721" s="105"/>
      <c r="AB721" s="105"/>
      <c r="AC721" s="105"/>
      <c r="AD721" s="105"/>
      <c r="AE721" s="105"/>
      <c r="AF721" s="105"/>
      <c r="AL721" s="105"/>
    </row>
    <row r="722" spans="27:38" s="78" customFormat="1" ht="57.75" customHeight="1" x14ac:dyDescent="0.25">
      <c r="AA722" s="105"/>
      <c r="AB722" s="105"/>
      <c r="AC722" s="105"/>
      <c r="AD722" s="105"/>
      <c r="AE722" s="105"/>
      <c r="AF722" s="105"/>
      <c r="AL722" s="105"/>
    </row>
    <row r="723" spans="27:38" s="78" customFormat="1" ht="57.75" customHeight="1" x14ac:dyDescent="0.25">
      <c r="AA723" s="105"/>
      <c r="AB723" s="105"/>
      <c r="AC723" s="105"/>
      <c r="AD723" s="105"/>
      <c r="AE723" s="105"/>
      <c r="AF723" s="105"/>
      <c r="AL723" s="105"/>
    </row>
    <row r="724" spans="27:38" s="78" customFormat="1" ht="57.75" customHeight="1" x14ac:dyDescent="0.25">
      <c r="AA724" s="105"/>
      <c r="AB724" s="105"/>
      <c r="AC724" s="105"/>
      <c r="AD724" s="105"/>
      <c r="AE724" s="105"/>
      <c r="AF724" s="105"/>
      <c r="AL724" s="105"/>
    </row>
    <row r="725" spans="27:38" s="78" customFormat="1" ht="57.75" customHeight="1" x14ac:dyDescent="0.25">
      <c r="AA725" s="105"/>
      <c r="AB725" s="105"/>
      <c r="AC725" s="105"/>
      <c r="AD725" s="105"/>
      <c r="AE725" s="105"/>
      <c r="AF725" s="105"/>
      <c r="AL725" s="105"/>
    </row>
    <row r="726" spans="27:38" s="78" customFormat="1" ht="57.75" customHeight="1" x14ac:dyDescent="0.25">
      <c r="AA726" s="105"/>
      <c r="AB726" s="105"/>
      <c r="AC726" s="105"/>
      <c r="AD726" s="105"/>
      <c r="AE726" s="105"/>
      <c r="AF726" s="105"/>
      <c r="AL726" s="105"/>
    </row>
    <row r="727" spans="27:38" s="78" customFormat="1" ht="57.75" customHeight="1" x14ac:dyDescent="0.25">
      <c r="AA727" s="105"/>
      <c r="AB727" s="105"/>
      <c r="AC727" s="105"/>
      <c r="AD727" s="105"/>
      <c r="AE727" s="105"/>
      <c r="AF727" s="105"/>
      <c r="AL727" s="105"/>
    </row>
    <row r="728" spans="27:38" s="78" customFormat="1" ht="57.75" customHeight="1" x14ac:dyDescent="0.25">
      <c r="AA728" s="105"/>
      <c r="AB728" s="105"/>
      <c r="AC728" s="105"/>
      <c r="AD728" s="105"/>
      <c r="AE728" s="105"/>
      <c r="AF728" s="105"/>
      <c r="AL728" s="105"/>
    </row>
    <row r="729" spans="27:38" s="78" customFormat="1" ht="57.75" customHeight="1" x14ac:dyDescent="0.25">
      <c r="AA729" s="105"/>
      <c r="AB729" s="105"/>
      <c r="AC729" s="105"/>
      <c r="AD729" s="105"/>
      <c r="AE729" s="105"/>
      <c r="AF729" s="105"/>
      <c r="AL729" s="105"/>
    </row>
    <row r="730" spans="27:38" s="78" customFormat="1" ht="57.75" customHeight="1" x14ac:dyDescent="0.25">
      <c r="AA730" s="105"/>
      <c r="AB730" s="105"/>
      <c r="AC730" s="105"/>
      <c r="AD730" s="105"/>
      <c r="AE730" s="105"/>
      <c r="AF730" s="105"/>
      <c r="AL730" s="105"/>
    </row>
    <row r="731" spans="27:38" s="78" customFormat="1" ht="57.75" customHeight="1" x14ac:dyDescent="0.25">
      <c r="AA731" s="105"/>
      <c r="AB731" s="105"/>
      <c r="AC731" s="105"/>
      <c r="AD731" s="105"/>
      <c r="AE731" s="105"/>
      <c r="AF731" s="105"/>
      <c r="AL731" s="105"/>
    </row>
    <row r="732" spans="27:38" s="78" customFormat="1" ht="57.75" customHeight="1" x14ac:dyDescent="0.25">
      <c r="AA732" s="105"/>
      <c r="AB732" s="105"/>
      <c r="AC732" s="105"/>
      <c r="AD732" s="105"/>
      <c r="AE732" s="105"/>
      <c r="AF732" s="105"/>
      <c r="AL732" s="105"/>
    </row>
    <row r="733" spans="27:38" s="78" customFormat="1" ht="57.75" customHeight="1" x14ac:dyDescent="0.25">
      <c r="AA733" s="105"/>
      <c r="AB733" s="105"/>
      <c r="AC733" s="105"/>
      <c r="AD733" s="105"/>
      <c r="AE733" s="105"/>
      <c r="AF733" s="105"/>
      <c r="AL733" s="105"/>
    </row>
    <row r="734" spans="27:38" s="78" customFormat="1" ht="57.75" customHeight="1" x14ac:dyDescent="0.25">
      <c r="AA734" s="105"/>
      <c r="AB734" s="105"/>
      <c r="AC734" s="105"/>
      <c r="AD734" s="105"/>
      <c r="AE734" s="105"/>
      <c r="AF734" s="105"/>
      <c r="AL734" s="105"/>
    </row>
    <row r="735" spans="27:38" s="78" customFormat="1" ht="57.75" customHeight="1" x14ac:dyDescent="0.25">
      <c r="AA735" s="105"/>
      <c r="AB735" s="105"/>
      <c r="AC735" s="105"/>
      <c r="AD735" s="105"/>
      <c r="AE735" s="105"/>
      <c r="AF735" s="105"/>
      <c r="AL735" s="105"/>
    </row>
    <row r="736" spans="27:38" s="78" customFormat="1" ht="57.75" customHeight="1" x14ac:dyDescent="0.25">
      <c r="AA736" s="105"/>
      <c r="AB736" s="105"/>
      <c r="AC736" s="105"/>
      <c r="AD736" s="105"/>
      <c r="AE736" s="105"/>
      <c r="AF736" s="105"/>
      <c r="AL736" s="105"/>
    </row>
    <row r="737" spans="27:38" s="78" customFormat="1" ht="57.75" customHeight="1" x14ac:dyDescent="0.25">
      <c r="AA737" s="105"/>
      <c r="AB737" s="105"/>
      <c r="AC737" s="105"/>
      <c r="AD737" s="105"/>
      <c r="AE737" s="105"/>
      <c r="AF737" s="105"/>
      <c r="AL737" s="105"/>
    </row>
    <row r="738" spans="27:38" s="78" customFormat="1" ht="57.75" customHeight="1" x14ac:dyDescent="0.25">
      <c r="AA738" s="105"/>
      <c r="AB738" s="105"/>
      <c r="AC738" s="105"/>
      <c r="AD738" s="105"/>
      <c r="AE738" s="105"/>
      <c r="AF738" s="105"/>
      <c r="AL738" s="105"/>
    </row>
    <row r="739" spans="27:38" s="78" customFormat="1" ht="57.75" customHeight="1" x14ac:dyDescent="0.25">
      <c r="AA739" s="105"/>
      <c r="AB739" s="105"/>
      <c r="AC739" s="105"/>
      <c r="AD739" s="105"/>
      <c r="AE739" s="105"/>
      <c r="AF739" s="105"/>
      <c r="AL739" s="105"/>
    </row>
    <row r="740" spans="27:38" s="78" customFormat="1" ht="57.75" customHeight="1" x14ac:dyDescent="0.25">
      <c r="AA740" s="105"/>
      <c r="AB740" s="105"/>
      <c r="AC740" s="105"/>
      <c r="AD740" s="105"/>
      <c r="AE740" s="105"/>
      <c r="AF740" s="105"/>
      <c r="AL740" s="105"/>
    </row>
    <row r="741" spans="27:38" s="78" customFormat="1" ht="57.75" customHeight="1" x14ac:dyDescent="0.25">
      <c r="AA741" s="105"/>
      <c r="AB741" s="105"/>
      <c r="AC741" s="105"/>
      <c r="AD741" s="105"/>
      <c r="AE741" s="105"/>
      <c r="AF741" s="105"/>
      <c r="AL741" s="105"/>
    </row>
    <row r="742" spans="27:38" s="78" customFormat="1" ht="57.75" customHeight="1" x14ac:dyDescent="0.25">
      <c r="AA742" s="105"/>
      <c r="AB742" s="105"/>
      <c r="AC742" s="105"/>
      <c r="AD742" s="105"/>
      <c r="AE742" s="105"/>
      <c r="AF742" s="105"/>
      <c r="AL742" s="105"/>
    </row>
    <row r="743" spans="27:38" s="78" customFormat="1" ht="57.75" customHeight="1" x14ac:dyDescent="0.25">
      <c r="AA743" s="105"/>
      <c r="AB743" s="105"/>
      <c r="AC743" s="105"/>
      <c r="AD743" s="105"/>
      <c r="AE743" s="105"/>
      <c r="AF743" s="105"/>
      <c r="AL743" s="105"/>
    </row>
    <row r="744" spans="27:38" s="78" customFormat="1" ht="57.75" customHeight="1" x14ac:dyDescent="0.25">
      <c r="AA744" s="105"/>
      <c r="AB744" s="105"/>
      <c r="AC744" s="105"/>
      <c r="AD744" s="105"/>
      <c r="AE744" s="105"/>
      <c r="AF744" s="105"/>
      <c r="AL744" s="105"/>
    </row>
    <row r="745" spans="27:38" s="78" customFormat="1" ht="57.75" customHeight="1" x14ac:dyDescent="0.25">
      <c r="AA745" s="105"/>
      <c r="AB745" s="105"/>
      <c r="AC745" s="105"/>
      <c r="AD745" s="105"/>
      <c r="AE745" s="105"/>
      <c r="AF745" s="105"/>
      <c r="AL745" s="105"/>
    </row>
    <row r="746" spans="27:38" s="78" customFormat="1" ht="57.75" customHeight="1" x14ac:dyDescent="0.25">
      <c r="AA746" s="105"/>
      <c r="AB746" s="105"/>
      <c r="AC746" s="105"/>
      <c r="AD746" s="105"/>
      <c r="AE746" s="105"/>
      <c r="AF746" s="105"/>
      <c r="AL746" s="105"/>
    </row>
    <row r="747" spans="27:38" s="78" customFormat="1" ht="57.75" customHeight="1" x14ac:dyDescent="0.25">
      <c r="AA747" s="105"/>
      <c r="AB747" s="105"/>
      <c r="AC747" s="105"/>
      <c r="AD747" s="105"/>
      <c r="AE747" s="105"/>
      <c r="AF747" s="105"/>
      <c r="AL747" s="105"/>
    </row>
    <row r="748" spans="27:38" s="78" customFormat="1" ht="57.75" customHeight="1" x14ac:dyDescent="0.25">
      <c r="AA748" s="105"/>
      <c r="AB748" s="105"/>
      <c r="AC748" s="105"/>
      <c r="AD748" s="105"/>
      <c r="AE748" s="105"/>
      <c r="AF748" s="105"/>
      <c r="AL748" s="105"/>
    </row>
    <row r="749" spans="27:38" s="78" customFormat="1" ht="57.75" customHeight="1" x14ac:dyDescent="0.25">
      <c r="AA749" s="105"/>
      <c r="AB749" s="105"/>
      <c r="AC749" s="105"/>
      <c r="AD749" s="105"/>
      <c r="AE749" s="105"/>
      <c r="AF749" s="105"/>
      <c r="AL749" s="105"/>
    </row>
    <row r="750" spans="27:38" s="78" customFormat="1" ht="57.75" customHeight="1" x14ac:dyDescent="0.25">
      <c r="AA750" s="105"/>
      <c r="AB750" s="105"/>
      <c r="AC750" s="105"/>
      <c r="AD750" s="105"/>
      <c r="AE750" s="105"/>
      <c r="AF750" s="105"/>
      <c r="AL750" s="105"/>
    </row>
    <row r="751" spans="27:38" s="78" customFormat="1" ht="57.75" customHeight="1" x14ac:dyDescent="0.25">
      <c r="AA751" s="105"/>
      <c r="AB751" s="105"/>
      <c r="AC751" s="105"/>
      <c r="AD751" s="105"/>
      <c r="AE751" s="105"/>
      <c r="AF751" s="105"/>
      <c r="AL751" s="105"/>
    </row>
    <row r="752" spans="27:38" s="78" customFormat="1" ht="57.75" customHeight="1" x14ac:dyDescent="0.25">
      <c r="AA752" s="105"/>
      <c r="AB752" s="105"/>
      <c r="AC752" s="105"/>
      <c r="AD752" s="105"/>
      <c r="AE752" s="105"/>
      <c r="AF752" s="105"/>
      <c r="AL752" s="105"/>
    </row>
    <row r="753" spans="27:38" s="78" customFormat="1" ht="57.75" customHeight="1" x14ac:dyDescent="0.25">
      <c r="AA753" s="105"/>
      <c r="AB753" s="105"/>
      <c r="AC753" s="105"/>
      <c r="AD753" s="105"/>
      <c r="AE753" s="105"/>
      <c r="AF753" s="105"/>
      <c r="AL753" s="105"/>
    </row>
    <row r="754" spans="27:38" s="78" customFormat="1" ht="57.75" customHeight="1" x14ac:dyDescent="0.25">
      <c r="AA754" s="105"/>
      <c r="AB754" s="105"/>
      <c r="AC754" s="105"/>
      <c r="AD754" s="105"/>
      <c r="AE754" s="105"/>
      <c r="AF754" s="105"/>
      <c r="AL754" s="105"/>
    </row>
    <row r="755" spans="27:38" s="78" customFormat="1" ht="57.75" customHeight="1" x14ac:dyDescent="0.25">
      <c r="AA755" s="105"/>
      <c r="AB755" s="105"/>
      <c r="AC755" s="105"/>
      <c r="AD755" s="105"/>
      <c r="AE755" s="105"/>
      <c r="AF755" s="105"/>
      <c r="AL755" s="105"/>
    </row>
    <row r="756" spans="27:38" s="78" customFormat="1" ht="57.75" customHeight="1" x14ac:dyDescent="0.25">
      <c r="AA756" s="105"/>
      <c r="AB756" s="105"/>
      <c r="AC756" s="105"/>
      <c r="AD756" s="105"/>
      <c r="AE756" s="105"/>
      <c r="AF756" s="105"/>
      <c r="AL756" s="105"/>
    </row>
    <row r="757" spans="27:38" s="78" customFormat="1" ht="57.75" customHeight="1" x14ac:dyDescent="0.25">
      <c r="AA757" s="105"/>
      <c r="AB757" s="105"/>
      <c r="AC757" s="105"/>
      <c r="AD757" s="105"/>
      <c r="AE757" s="105"/>
      <c r="AF757" s="105"/>
      <c r="AL757" s="105"/>
    </row>
    <row r="758" spans="27:38" s="78" customFormat="1" ht="57.75" customHeight="1" x14ac:dyDescent="0.25">
      <c r="AA758" s="105"/>
      <c r="AB758" s="105"/>
      <c r="AC758" s="105"/>
      <c r="AD758" s="105"/>
      <c r="AE758" s="105"/>
      <c r="AF758" s="105"/>
      <c r="AL758" s="105"/>
    </row>
    <row r="759" spans="27:38" s="78" customFormat="1" ht="57.75" customHeight="1" x14ac:dyDescent="0.25">
      <c r="AA759" s="105"/>
      <c r="AB759" s="105"/>
      <c r="AC759" s="105"/>
      <c r="AD759" s="105"/>
      <c r="AE759" s="105"/>
      <c r="AF759" s="105"/>
      <c r="AL759" s="105"/>
    </row>
    <row r="760" spans="27:38" s="78" customFormat="1" ht="57.75" customHeight="1" x14ac:dyDescent="0.25">
      <c r="AA760" s="105"/>
      <c r="AB760" s="105"/>
      <c r="AC760" s="105"/>
      <c r="AD760" s="105"/>
      <c r="AE760" s="105"/>
      <c r="AF760" s="105"/>
      <c r="AL760" s="105"/>
    </row>
    <row r="761" spans="27:38" s="78" customFormat="1" ht="57.75" customHeight="1" x14ac:dyDescent="0.25">
      <c r="AA761" s="105"/>
      <c r="AB761" s="105"/>
      <c r="AC761" s="105"/>
      <c r="AD761" s="105"/>
      <c r="AE761" s="105"/>
      <c r="AF761" s="105"/>
      <c r="AL761" s="105"/>
    </row>
    <row r="762" spans="27:38" s="78" customFormat="1" ht="57.75" customHeight="1" x14ac:dyDescent="0.25">
      <c r="AA762" s="105"/>
      <c r="AB762" s="105"/>
      <c r="AC762" s="105"/>
      <c r="AD762" s="105"/>
      <c r="AE762" s="105"/>
      <c r="AF762" s="105"/>
      <c r="AL762" s="105"/>
    </row>
    <row r="763" spans="27:38" s="78" customFormat="1" ht="57.75" customHeight="1" x14ac:dyDescent="0.25">
      <c r="AA763" s="105"/>
      <c r="AB763" s="105"/>
      <c r="AC763" s="105"/>
      <c r="AD763" s="105"/>
      <c r="AE763" s="105"/>
      <c r="AF763" s="105"/>
      <c r="AL763" s="105"/>
    </row>
    <row r="764" spans="27:38" s="78" customFormat="1" ht="57.75" customHeight="1" x14ac:dyDescent="0.25">
      <c r="AA764" s="105"/>
      <c r="AB764" s="105"/>
      <c r="AC764" s="105"/>
      <c r="AD764" s="105"/>
      <c r="AE764" s="105"/>
      <c r="AF764" s="105"/>
      <c r="AL764" s="105"/>
    </row>
    <row r="765" spans="27:38" s="78" customFormat="1" ht="57.75" customHeight="1" x14ac:dyDescent="0.25">
      <c r="AA765" s="105"/>
      <c r="AB765" s="105"/>
      <c r="AC765" s="105"/>
      <c r="AD765" s="105"/>
      <c r="AE765" s="105"/>
      <c r="AF765" s="105"/>
      <c r="AL765" s="105"/>
    </row>
    <row r="766" spans="27:38" s="78" customFormat="1" ht="57.75" customHeight="1" x14ac:dyDescent="0.25">
      <c r="AA766" s="105"/>
      <c r="AB766" s="105"/>
      <c r="AC766" s="105"/>
      <c r="AD766" s="105"/>
      <c r="AE766" s="105"/>
      <c r="AF766" s="105"/>
      <c r="AL766" s="105"/>
    </row>
    <row r="767" spans="27:38" s="78" customFormat="1" ht="57.75" customHeight="1" x14ac:dyDescent="0.25">
      <c r="AA767" s="105"/>
      <c r="AB767" s="105"/>
      <c r="AC767" s="105"/>
      <c r="AD767" s="105"/>
      <c r="AE767" s="105"/>
      <c r="AF767" s="105"/>
      <c r="AL767" s="105"/>
    </row>
    <row r="768" spans="27:38" s="78" customFormat="1" ht="57.75" customHeight="1" x14ac:dyDescent="0.25">
      <c r="AA768" s="105"/>
      <c r="AB768" s="105"/>
      <c r="AC768" s="105"/>
      <c r="AD768" s="105"/>
      <c r="AE768" s="105"/>
      <c r="AF768" s="105"/>
      <c r="AL768" s="105"/>
    </row>
    <row r="769" spans="27:38" s="78" customFormat="1" ht="57.75" customHeight="1" x14ac:dyDescent="0.25">
      <c r="AA769" s="105"/>
      <c r="AB769" s="105"/>
      <c r="AC769" s="105"/>
      <c r="AD769" s="105"/>
      <c r="AE769" s="105"/>
      <c r="AF769" s="105"/>
      <c r="AL769" s="105"/>
    </row>
    <row r="770" spans="27:38" s="78" customFormat="1" ht="57.75" customHeight="1" x14ac:dyDescent="0.25">
      <c r="AA770" s="105"/>
      <c r="AB770" s="105"/>
      <c r="AC770" s="105"/>
      <c r="AD770" s="105"/>
      <c r="AE770" s="105"/>
      <c r="AF770" s="105"/>
      <c r="AL770" s="105"/>
    </row>
    <row r="771" spans="27:38" s="78" customFormat="1" ht="57.75" customHeight="1" x14ac:dyDescent="0.25">
      <c r="AA771" s="105"/>
      <c r="AB771" s="105"/>
      <c r="AC771" s="105"/>
      <c r="AD771" s="105"/>
      <c r="AE771" s="105"/>
      <c r="AF771" s="105"/>
      <c r="AL771" s="105"/>
    </row>
    <row r="772" spans="27:38" s="78" customFormat="1" ht="57.75" customHeight="1" x14ac:dyDescent="0.25">
      <c r="AA772" s="105"/>
      <c r="AB772" s="105"/>
      <c r="AC772" s="105"/>
      <c r="AD772" s="105"/>
      <c r="AE772" s="105"/>
      <c r="AF772" s="105"/>
      <c r="AL772" s="105"/>
    </row>
    <row r="773" spans="27:38" s="78" customFormat="1" ht="57.75" customHeight="1" x14ac:dyDescent="0.25">
      <c r="AA773" s="105"/>
      <c r="AB773" s="105"/>
      <c r="AC773" s="105"/>
      <c r="AD773" s="105"/>
      <c r="AE773" s="105"/>
      <c r="AF773" s="105"/>
      <c r="AL773" s="105"/>
    </row>
    <row r="774" spans="27:38" s="78" customFormat="1" ht="57.75" customHeight="1" x14ac:dyDescent="0.25">
      <c r="AA774" s="105"/>
      <c r="AB774" s="105"/>
      <c r="AC774" s="105"/>
      <c r="AD774" s="105"/>
      <c r="AE774" s="105"/>
      <c r="AF774" s="105"/>
      <c r="AL774" s="105"/>
    </row>
    <row r="775" spans="27:38" s="78" customFormat="1" ht="57.75" customHeight="1" x14ac:dyDescent="0.25">
      <c r="AA775" s="105"/>
      <c r="AB775" s="105"/>
      <c r="AC775" s="105"/>
      <c r="AD775" s="105"/>
      <c r="AE775" s="105"/>
      <c r="AF775" s="105"/>
      <c r="AL775" s="105"/>
    </row>
    <row r="776" spans="27:38" s="78" customFormat="1" ht="57.75" customHeight="1" x14ac:dyDescent="0.25">
      <c r="AA776" s="105"/>
      <c r="AB776" s="105"/>
      <c r="AC776" s="105"/>
      <c r="AD776" s="105"/>
      <c r="AE776" s="105"/>
      <c r="AF776" s="105"/>
      <c r="AL776" s="105"/>
    </row>
    <row r="777" spans="27:38" s="78" customFormat="1" ht="57.75" customHeight="1" x14ac:dyDescent="0.25">
      <c r="AA777" s="105"/>
      <c r="AB777" s="105"/>
      <c r="AC777" s="105"/>
      <c r="AD777" s="105"/>
      <c r="AE777" s="105"/>
      <c r="AF777" s="105"/>
      <c r="AL777" s="105"/>
    </row>
    <row r="778" spans="27:38" s="78" customFormat="1" ht="57.75" customHeight="1" x14ac:dyDescent="0.25">
      <c r="AA778" s="105"/>
      <c r="AB778" s="105"/>
      <c r="AC778" s="105"/>
      <c r="AD778" s="105"/>
      <c r="AE778" s="105"/>
      <c r="AF778" s="105"/>
      <c r="AL778" s="105"/>
    </row>
    <row r="779" spans="27:38" s="78" customFormat="1" ht="57.75" customHeight="1" x14ac:dyDescent="0.25">
      <c r="AA779" s="105"/>
      <c r="AB779" s="105"/>
      <c r="AC779" s="105"/>
      <c r="AD779" s="105"/>
      <c r="AE779" s="105"/>
      <c r="AF779" s="105"/>
      <c r="AL779" s="105"/>
    </row>
    <row r="780" spans="27:38" s="78" customFormat="1" ht="57.75" customHeight="1" x14ac:dyDescent="0.25">
      <c r="AA780" s="105"/>
      <c r="AB780" s="105"/>
      <c r="AC780" s="105"/>
      <c r="AD780" s="105"/>
      <c r="AE780" s="105"/>
      <c r="AF780" s="105"/>
      <c r="AL780" s="105"/>
    </row>
    <row r="781" spans="27:38" s="78" customFormat="1" ht="57.75" customHeight="1" x14ac:dyDescent="0.25">
      <c r="AA781" s="105"/>
      <c r="AB781" s="105"/>
      <c r="AC781" s="105"/>
      <c r="AD781" s="105"/>
      <c r="AE781" s="105"/>
      <c r="AF781" s="105"/>
      <c r="AL781" s="105"/>
    </row>
    <row r="782" spans="27:38" s="78" customFormat="1" ht="57.75" customHeight="1" x14ac:dyDescent="0.25">
      <c r="AA782" s="105"/>
      <c r="AB782" s="105"/>
      <c r="AC782" s="105"/>
      <c r="AD782" s="105"/>
      <c r="AE782" s="105"/>
      <c r="AF782" s="105"/>
      <c r="AL782" s="105"/>
    </row>
    <row r="783" spans="27:38" s="78" customFormat="1" ht="57.75" customHeight="1" x14ac:dyDescent="0.25">
      <c r="AA783" s="105"/>
      <c r="AB783" s="105"/>
      <c r="AC783" s="105"/>
      <c r="AD783" s="105"/>
      <c r="AE783" s="105"/>
      <c r="AF783" s="105"/>
      <c r="AL783" s="105"/>
    </row>
    <row r="784" spans="27:38" s="78" customFormat="1" ht="57.75" customHeight="1" x14ac:dyDescent="0.25">
      <c r="AA784" s="105"/>
      <c r="AB784" s="105"/>
      <c r="AC784" s="105"/>
      <c r="AD784" s="105"/>
      <c r="AE784" s="105"/>
      <c r="AF784" s="105"/>
      <c r="AL784" s="105"/>
    </row>
    <row r="785" spans="27:38" s="78" customFormat="1" ht="57.75" customHeight="1" x14ac:dyDescent="0.25">
      <c r="AA785" s="105"/>
      <c r="AB785" s="105"/>
      <c r="AC785" s="105"/>
      <c r="AD785" s="105"/>
      <c r="AE785" s="105"/>
      <c r="AF785" s="105"/>
      <c r="AL785" s="105"/>
    </row>
    <row r="786" spans="27:38" s="78" customFormat="1" ht="57.75" customHeight="1" x14ac:dyDescent="0.25">
      <c r="AA786" s="105"/>
      <c r="AB786" s="105"/>
      <c r="AC786" s="105"/>
      <c r="AD786" s="105"/>
      <c r="AE786" s="105"/>
      <c r="AF786" s="105"/>
      <c r="AL786" s="105"/>
    </row>
    <row r="787" spans="27:38" s="78" customFormat="1" ht="57.75" customHeight="1" x14ac:dyDescent="0.25">
      <c r="AA787" s="105"/>
      <c r="AB787" s="105"/>
      <c r="AC787" s="105"/>
      <c r="AD787" s="105"/>
      <c r="AE787" s="105"/>
      <c r="AF787" s="105"/>
      <c r="AL787" s="105"/>
    </row>
    <row r="788" spans="27:38" s="78" customFormat="1" ht="57.75" customHeight="1" x14ac:dyDescent="0.25">
      <c r="AA788" s="105"/>
      <c r="AB788" s="105"/>
      <c r="AC788" s="105"/>
      <c r="AD788" s="105"/>
      <c r="AE788" s="105"/>
      <c r="AF788" s="105"/>
      <c r="AL788" s="105"/>
    </row>
    <row r="789" spans="27:38" s="78" customFormat="1" ht="57.75" customHeight="1" x14ac:dyDescent="0.25">
      <c r="AA789" s="105"/>
      <c r="AB789" s="105"/>
      <c r="AC789" s="105"/>
      <c r="AD789" s="105"/>
      <c r="AE789" s="105"/>
      <c r="AF789" s="105"/>
      <c r="AL789" s="105"/>
    </row>
    <row r="790" spans="27:38" s="78" customFormat="1" ht="57.75" customHeight="1" x14ac:dyDescent="0.25">
      <c r="AA790" s="105"/>
      <c r="AB790" s="105"/>
      <c r="AC790" s="105"/>
      <c r="AD790" s="105"/>
      <c r="AE790" s="105"/>
      <c r="AF790" s="105"/>
      <c r="AL790" s="105"/>
    </row>
    <row r="791" spans="27:38" s="78" customFormat="1" ht="57.75" customHeight="1" x14ac:dyDescent="0.25">
      <c r="AA791" s="105"/>
      <c r="AB791" s="105"/>
      <c r="AC791" s="105"/>
      <c r="AD791" s="105"/>
      <c r="AE791" s="105"/>
      <c r="AF791" s="105"/>
      <c r="AL791" s="105"/>
    </row>
    <row r="792" spans="27:38" s="78" customFormat="1" ht="57.75" customHeight="1" x14ac:dyDescent="0.25">
      <c r="AA792" s="105"/>
      <c r="AB792" s="105"/>
      <c r="AC792" s="105"/>
      <c r="AD792" s="105"/>
      <c r="AE792" s="105"/>
      <c r="AF792" s="105"/>
      <c r="AL792" s="105"/>
    </row>
    <row r="793" spans="27:38" s="78" customFormat="1" ht="57.75" customHeight="1" x14ac:dyDescent="0.25">
      <c r="AA793" s="105"/>
      <c r="AB793" s="105"/>
      <c r="AC793" s="105"/>
      <c r="AD793" s="105"/>
      <c r="AE793" s="105"/>
      <c r="AF793" s="105"/>
      <c r="AL793" s="105"/>
    </row>
    <row r="794" spans="27:38" s="78" customFormat="1" ht="57.75" customHeight="1" x14ac:dyDescent="0.25">
      <c r="AA794" s="105"/>
      <c r="AB794" s="105"/>
      <c r="AC794" s="105"/>
      <c r="AD794" s="105"/>
      <c r="AE794" s="105"/>
      <c r="AF794" s="105"/>
      <c r="AL794" s="105"/>
    </row>
    <row r="795" spans="27:38" s="78" customFormat="1" ht="57.75" customHeight="1" x14ac:dyDescent="0.25">
      <c r="AA795" s="105"/>
      <c r="AB795" s="105"/>
      <c r="AC795" s="105"/>
      <c r="AD795" s="105"/>
      <c r="AE795" s="105"/>
      <c r="AF795" s="105"/>
      <c r="AL795" s="105"/>
    </row>
    <row r="796" spans="27:38" s="78" customFormat="1" ht="57.75" customHeight="1" x14ac:dyDescent="0.25">
      <c r="AA796" s="105"/>
      <c r="AB796" s="105"/>
      <c r="AC796" s="105"/>
      <c r="AD796" s="105"/>
      <c r="AE796" s="105"/>
      <c r="AF796" s="105"/>
      <c r="AL796" s="105"/>
    </row>
    <row r="797" spans="27:38" s="78" customFormat="1" ht="57.75" customHeight="1" x14ac:dyDescent="0.25">
      <c r="AA797" s="105"/>
      <c r="AB797" s="105"/>
      <c r="AC797" s="105"/>
      <c r="AD797" s="105"/>
      <c r="AE797" s="105"/>
      <c r="AF797" s="105"/>
      <c r="AL797" s="105"/>
    </row>
    <row r="798" spans="27:38" s="78" customFormat="1" ht="57.75" customHeight="1" x14ac:dyDescent="0.25">
      <c r="AA798" s="105"/>
      <c r="AB798" s="105"/>
      <c r="AC798" s="105"/>
      <c r="AD798" s="105"/>
      <c r="AE798" s="105"/>
      <c r="AF798" s="105"/>
      <c r="AL798" s="105"/>
    </row>
    <row r="799" spans="27:38" s="78" customFormat="1" ht="57.75" customHeight="1" x14ac:dyDescent="0.25">
      <c r="AA799" s="105"/>
      <c r="AB799" s="105"/>
      <c r="AC799" s="105"/>
      <c r="AD799" s="105"/>
      <c r="AE799" s="105"/>
      <c r="AF799" s="105"/>
      <c r="AL799" s="105"/>
    </row>
    <row r="800" spans="27:38" s="78" customFormat="1" ht="57.75" customHeight="1" x14ac:dyDescent="0.25">
      <c r="AA800" s="105"/>
      <c r="AB800" s="105"/>
      <c r="AC800" s="105"/>
      <c r="AD800" s="105"/>
      <c r="AE800" s="105"/>
      <c r="AF800" s="105"/>
      <c r="AL800" s="105"/>
    </row>
    <row r="801" spans="27:38" s="78" customFormat="1" ht="57.75" customHeight="1" x14ac:dyDescent="0.25">
      <c r="AA801" s="105"/>
      <c r="AB801" s="105"/>
      <c r="AC801" s="105"/>
      <c r="AD801" s="105"/>
      <c r="AE801" s="105"/>
      <c r="AF801" s="105"/>
      <c r="AL801" s="105"/>
    </row>
    <row r="802" spans="27:38" s="78" customFormat="1" ht="57.75" customHeight="1" x14ac:dyDescent="0.25">
      <c r="AA802" s="105"/>
      <c r="AB802" s="105"/>
      <c r="AC802" s="105"/>
      <c r="AD802" s="105"/>
      <c r="AE802" s="105"/>
      <c r="AF802" s="105"/>
      <c r="AL802" s="105"/>
    </row>
    <row r="803" spans="27:38" s="78" customFormat="1" ht="57.75" customHeight="1" x14ac:dyDescent="0.25">
      <c r="AA803" s="105"/>
      <c r="AB803" s="105"/>
      <c r="AC803" s="105"/>
      <c r="AD803" s="105"/>
      <c r="AE803" s="105"/>
      <c r="AF803" s="105"/>
      <c r="AL803" s="105"/>
    </row>
    <row r="804" spans="27:38" s="78" customFormat="1" ht="57.75" customHeight="1" x14ac:dyDescent="0.25">
      <c r="AA804" s="105"/>
      <c r="AB804" s="105"/>
      <c r="AC804" s="105"/>
      <c r="AD804" s="105"/>
      <c r="AE804" s="105"/>
      <c r="AF804" s="105"/>
      <c r="AL804" s="105"/>
    </row>
    <row r="805" spans="27:38" s="78" customFormat="1" ht="57.75" customHeight="1" x14ac:dyDescent="0.25">
      <c r="AA805" s="105"/>
      <c r="AB805" s="105"/>
      <c r="AC805" s="105"/>
      <c r="AD805" s="105"/>
      <c r="AE805" s="105"/>
      <c r="AF805" s="105"/>
      <c r="AL805" s="105"/>
    </row>
    <row r="806" spans="27:38" s="78" customFormat="1" ht="57.75" customHeight="1" x14ac:dyDescent="0.25">
      <c r="AA806" s="105"/>
      <c r="AB806" s="105"/>
      <c r="AC806" s="105"/>
      <c r="AD806" s="105"/>
      <c r="AE806" s="105"/>
      <c r="AF806" s="105"/>
      <c r="AL806" s="105"/>
    </row>
    <row r="807" spans="27:38" s="78" customFormat="1" ht="57.75" customHeight="1" x14ac:dyDescent="0.25">
      <c r="AA807" s="105"/>
      <c r="AB807" s="105"/>
      <c r="AC807" s="105"/>
      <c r="AD807" s="105"/>
      <c r="AE807" s="105"/>
      <c r="AF807" s="105"/>
      <c r="AL807" s="105"/>
    </row>
    <row r="808" spans="27:38" s="78" customFormat="1" ht="57.75" customHeight="1" x14ac:dyDescent="0.25">
      <c r="AA808" s="105"/>
      <c r="AB808" s="105"/>
      <c r="AC808" s="105"/>
      <c r="AD808" s="105"/>
      <c r="AE808" s="105"/>
      <c r="AF808" s="105"/>
      <c r="AL808" s="105"/>
    </row>
    <row r="809" spans="27:38" s="78" customFormat="1" ht="57.75" customHeight="1" x14ac:dyDescent="0.25">
      <c r="AA809" s="105"/>
      <c r="AB809" s="105"/>
      <c r="AC809" s="105"/>
      <c r="AD809" s="105"/>
      <c r="AE809" s="105"/>
      <c r="AF809" s="105"/>
      <c r="AL809" s="105"/>
    </row>
    <row r="810" spans="27:38" s="78" customFormat="1" ht="57.75" customHeight="1" x14ac:dyDescent="0.25">
      <c r="AA810" s="105"/>
      <c r="AB810" s="105"/>
      <c r="AC810" s="105"/>
      <c r="AD810" s="105"/>
      <c r="AE810" s="105"/>
      <c r="AF810" s="105"/>
      <c r="AL810" s="105"/>
    </row>
    <row r="811" spans="27:38" s="78" customFormat="1" ht="57.75" customHeight="1" x14ac:dyDescent="0.25">
      <c r="AA811" s="105"/>
      <c r="AB811" s="105"/>
      <c r="AC811" s="105"/>
      <c r="AD811" s="105"/>
      <c r="AE811" s="105"/>
      <c r="AF811" s="105"/>
      <c r="AL811" s="105"/>
    </row>
    <row r="812" spans="27:38" s="78" customFormat="1" ht="57.75" customHeight="1" x14ac:dyDescent="0.25">
      <c r="AA812" s="105"/>
      <c r="AB812" s="105"/>
      <c r="AC812" s="105"/>
      <c r="AD812" s="105"/>
      <c r="AE812" s="105"/>
      <c r="AF812" s="105"/>
      <c r="AL812" s="105"/>
    </row>
    <row r="813" spans="27:38" s="78" customFormat="1" ht="57.75" customHeight="1" x14ac:dyDescent="0.25">
      <c r="AA813" s="105"/>
      <c r="AB813" s="105"/>
      <c r="AC813" s="105"/>
      <c r="AD813" s="105"/>
      <c r="AE813" s="105"/>
      <c r="AF813" s="105"/>
      <c r="AL813" s="105"/>
    </row>
    <row r="814" spans="27:38" s="78" customFormat="1" ht="57.75" customHeight="1" x14ac:dyDescent="0.25">
      <c r="AA814" s="105"/>
      <c r="AB814" s="105"/>
      <c r="AC814" s="105"/>
      <c r="AD814" s="105"/>
      <c r="AE814" s="105"/>
      <c r="AF814" s="105"/>
      <c r="AL814" s="105"/>
    </row>
    <row r="815" spans="27:38" s="78" customFormat="1" ht="57.75" customHeight="1" x14ac:dyDescent="0.25">
      <c r="AA815" s="105"/>
      <c r="AB815" s="105"/>
      <c r="AC815" s="105"/>
      <c r="AD815" s="105"/>
      <c r="AE815" s="105"/>
      <c r="AF815" s="105"/>
      <c r="AL815" s="105"/>
    </row>
    <row r="816" spans="27:38" s="78" customFormat="1" ht="57.75" customHeight="1" x14ac:dyDescent="0.25">
      <c r="AA816" s="105"/>
      <c r="AB816" s="105"/>
      <c r="AC816" s="105"/>
      <c r="AD816" s="105"/>
      <c r="AE816" s="105"/>
      <c r="AF816" s="105"/>
      <c r="AL816" s="105"/>
    </row>
    <row r="817" spans="27:38" s="78" customFormat="1" ht="57.75" customHeight="1" x14ac:dyDescent="0.25">
      <c r="AA817" s="105"/>
      <c r="AB817" s="105"/>
      <c r="AC817" s="105"/>
      <c r="AD817" s="105"/>
      <c r="AE817" s="105"/>
      <c r="AF817" s="105"/>
      <c r="AL817" s="105"/>
    </row>
    <row r="818" spans="27:38" s="78" customFormat="1" ht="57.75" customHeight="1" x14ac:dyDescent="0.25">
      <c r="AA818" s="105"/>
      <c r="AB818" s="105"/>
      <c r="AC818" s="105"/>
      <c r="AD818" s="105"/>
      <c r="AE818" s="105"/>
      <c r="AF818" s="105"/>
      <c r="AL818" s="105"/>
    </row>
    <row r="819" spans="27:38" s="78" customFormat="1" ht="57.75" customHeight="1" x14ac:dyDescent="0.25">
      <c r="AA819" s="105"/>
      <c r="AB819" s="105"/>
      <c r="AC819" s="105"/>
      <c r="AD819" s="105"/>
      <c r="AE819" s="105"/>
      <c r="AF819" s="105"/>
      <c r="AL819" s="105"/>
    </row>
    <row r="820" spans="27:38" s="78" customFormat="1" ht="57.75" customHeight="1" x14ac:dyDescent="0.25">
      <c r="AA820" s="105"/>
      <c r="AB820" s="105"/>
      <c r="AC820" s="105"/>
      <c r="AD820" s="105"/>
      <c r="AE820" s="105"/>
      <c r="AF820" s="105"/>
      <c r="AL820" s="105"/>
    </row>
    <row r="821" spans="27:38" s="78" customFormat="1" ht="57.75" customHeight="1" x14ac:dyDescent="0.25">
      <c r="AA821" s="105"/>
      <c r="AB821" s="105"/>
      <c r="AC821" s="105"/>
      <c r="AD821" s="105"/>
      <c r="AE821" s="105"/>
      <c r="AF821" s="105"/>
      <c r="AL821" s="105"/>
    </row>
    <row r="822" spans="27:38" s="78" customFormat="1" ht="57.75" customHeight="1" x14ac:dyDescent="0.25">
      <c r="AA822" s="105"/>
      <c r="AB822" s="105"/>
      <c r="AC822" s="105"/>
      <c r="AD822" s="105"/>
      <c r="AE822" s="105"/>
      <c r="AF822" s="105"/>
      <c r="AL822" s="105"/>
    </row>
    <row r="823" spans="27:38" s="78" customFormat="1" ht="57.75" customHeight="1" x14ac:dyDescent="0.25">
      <c r="AA823" s="105"/>
      <c r="AB823" s="105"/>
      <c r="AC823" s="105"/>
      <c r="AD823" s="105"/>
      <c r="AE823" s="105"/>
      <c r="AF823" s="105"/>
      <c r="AL823" s="105"/>
    </row>
    <row r="824" spans="27:38" s="78" customFormat="1" ht="57.75" customHeight="1" x14ac:dyDescent="0.25">
      <c r="AA824" s="105"/>
      <c r="AB824" s="105"/>
      <c r="AC824" s="105"/>
      <c r="AD824" s="105"/>
      <c r="AE824" s="105"/>
      <c r="AF824" s="105"/>
      <c r="AL824" s="105"/>
    </row>
    <row r="825" spans="27:38" s="78" customFormat="1" ht="57.75" customHeight="1" x14ac:dyDescent="0.25">
      <c r="AA825" s="105"/>
      <c r="AB825" s="105"/>
      <c r="AC825" s="105"/>
      <c r="AD825" s="105"/>
      <c r="AE825" s="105"/>
      <c r="AF825" s="105"/>
      <c r="AL825" s="105"/>
    </row>
    <row r="826" spans="27:38" s="78" customFormat="1" ht="57.75" customHeight="1" x14ac:dyDescent="0.25">
      <c r="AA826" s="105"/>
      <c r="AB826" s="105"/>
      <c r="AC826" s="105"/>
      <c r="AD826" s="105"/>
      <c r="AE826" s="105"/>
      <c r="AF826" s="105"/>
      <c r="AL826" s="105"/>
    </row>
    <row r="827" spans="27:38" s="78" customFormat="1" ht="57.75" customHeight="1" x14ac:dyDescent="0.25">
      <c r="AA827" s="105"/>
      <c r="AB827" s="105"/>
      <c r="AC827" s="105"/>
      <c r="AD827" s="105"/>
      <c r="AE827" s="105"/>
      <c r="AF827" s="105"/>
      <c r="AL827" s="105"/>
    </row>
    <row r="828" spans="27:38" s="78" customFormat="1" ht="57.75" customHeight="1" x14ac:dyDescent="0.25">
      <c r="AA828" s="105"/>
      <c r="AB828" s="105"/>
      <c r="AC828" s="105"/>
      <c r="AD828" s="105"/>
      <c r="AE828" s="105"/>
      <c r="AF828" s="105"/>
      <c r="AL828" s="105"/>
    </row>
    <row r="829" spans="27:38" s="78" customFormat="1" ht="57.75" customHeight="1" x14ac:dyDescent="0.25">
      <c r="AA829" s="105"/>
      <c r="AB829" s="105"/>
      <c r="AC829" s="105"/>
      <c r="AD829" s="105"/>
      <c r="AE829" s="105"/>
      <c r="AF829" s="105"/>
      <c r="AL829" s="105"/>
    </row>
    <row r="830" spans="27:38" s="78" customFormat="1" ht="57.75" customHeight="1" x14ac:dyDescent="0.25">
      <c r="AA830" s="105"/>
      <c r="AB830" s="105"/>
      <c r="AC830" s="105"/>
      <c r="AD830" s="105"/>
      <c r="AE830" s="105"/>
      <c r="AF830" s="105"/>
      <c r="AL830" s="105"/>
    </row>
    <row r="831" spans="27:38" s="78" customFormat="1" ht="57.75" customHeight="1" x14ac:dyDescent="0.25">
      <c r="AA831" s="105"/>
      <c r="AB831" s="105"/>
      <c r="AC831" s="105"/>
      <c r="AD831" s="105"/>
      <c r="AE831" s="105"/>
      <c r="AF831" s="105"/>
      <c r="AL831" s="105"/>
    </row>
    <row r="832" spans="27:38" s="78" customFormat="1" ht="57.75" customHeight="1" x14ac:dyDescent="0.25">
      <c r="AA832" s="105"/>
      <c r="AB832" s="105"/>
      <c r="AC832" s="105"/>
      <c r="AD832" s="105"/>
      <c r="AE832" s="105"/>
      <c r="AF832" s="105"/>
      <c r="AL832" s="105"/>
    </row>
    <row r="833" spans="27:38" s="78" customFormat="1" ht="57.75" customHeight="1" x14ac:dyDescent="0.25">
      <c r="AA833" s="105"/>
      <c r="AB833" s="105"/>
      <c r="AC833" s="105"/>
      <c r="AD833" s="105"/>
      <c r="AE833" s="105"/>
      <c r="AF833" s="105"/>
      <c r="AL833" s="105"/>
    </row>
    <row r="834" spans="27:38" s="78" customFormat="1" ht="57.75" customHeight="1" x14ac:dyDescent="0.25">
      <c r="AA834" s="105"/>
      <c r="AB834" s="105"/>
      <c r="AC834" s="105"/>
      <c r="AD834" s="105"/>
      <c r="AE834" s="105"/>
      <c r="AF834" s="105"/>
      <c r="AL834" s="105"/>
    </row>
    <row r="835" spans="27:38" s="78" customFormat="1" ht="57.75" customHeight="1" x14ac:dyDescent="0.25">
      <c r="AA835" s="105"/>
      <c r="AB835" s="105"/>
      <c r="AC835" s="105"/>
      <c r="AD835" s="105"/>
      <c r="AE835" s="105"/>
      <c r="AF835" s="105"/>
      <c r="AL835" s="105"/>
    </row>
    <row r="836" spans="27:38" s="78" customFormat="1" ht="57.75" customHeight="1" x14ac:dyDescent="0.25">
      <c r="AA836" s="105"/>
      <c r="AB836" s="105"/>
      <c r="AC836" s="105"/>
      <c r="AD836" s="105"/>
      <c r="AE836" s="105"/>
      <c r="AF836" s="105"/>
      <c r="AL836" s="105"/>
    </row>
    <row r="837" spans="27:38" s="78" customFormat="1" ht="57.75" customHeight="1" x14ac:dyDescent="0.25">
      <c r="AA837" s="105"/>
      <c r="AB837" s="105"/>
      <c r="AC837" s="105"/>
      <c r="AD837" s="105"/>
      <c r="AE837" s="105"/>
      <c r="AF837" s="105"/>
      <c r="AL837" s="105"/>
    </row>
    <row r="838" spans="27:38" s="78" customFormat="1" ht="57.75" customHeight="1" x14ac:dyDescent="0.25">
      <c r="AA838" s="105"/>
      <c r="AB838" s="105"/>
      <c r="AC838" s="105"/>
      <c r="AD838" s="105"/>
      <c r="AE838" s="105"/>
      <c r="AF838" s="105"/>
      <c r="AL838" s="105"/>
    </row>
    <row r="839" spans="27:38" s="78" customFormat="1" ht="57.75" customHeight="1" x14ac:dyDescent="0.25">
      <c r="AA839" s="105"/>
      <c r="AB839" s="105"/>
      <c r="AC839" s="105"/>
      <c r="AD839" s="105"/>
      <c r="AE839" s="105"/>
      <c r="AF839" s="105"/>
      <c r="AL839" s="105"/>
    </row>
    <row r="840" spans="27:38" s="78" customFormat="1" ht="57.75" customHeight="1" x14ac:dyDescent="0.25">
      <c r="AA840" s="105"/>
      <c r="AB840" s="105"/>
      <c r="AC840" s="105"/>
      <c r="AD840" s="105"/>
      <c r="AE840" s="105"/>
      <c r="AF840" s="105"/>
      <c r="AL840" s="105"/>
    </row>
    <row r="841" spans="27:38" s="78" customFormat="1" ht="57.75" customHeight="1" x14ac:dyDescent="0.25">
      <c r="AA841" s="105"/>
      <c r="AB841" s="105"/>
      <c r="AC841" s="105"/>
      <c r="AD841" s="105"/>
      <c r="AE841" s="105"/>
      <c r="AF841" s="105"/>
      <c r="AL841" s="105"/>
    </row>
    <row r="842" spans="27:38" s="78" customFormat="1" ht="57.75" customHeight="1" x14ac:dyDescent="0.25">
      <c r="AA842" s="105"/>
      <c r="AB842" s="105"/>
      <c r="AC842" s="105"/>
      <c r="AD842" s="105"/>
      <c r="AE842" s="105"/>
      <c r="AF842" s="105"/>
      <c r="AL842" s="105"/>
    </row>
    <row r="843" spans="27:38" s="78" customFormat="1" ht="57.75" customHeight="1" x14ac:dyDescent="0.25">
      <c r="AA843" s="105"/>
      <c r="AB843" s="105"/>
      <c r="AC843" s="105"/>
      <c r="AD843" s="105"/>
      <c r="AE843" s="105"/>
      <c r="AF843" s="105"/>
      <c r="AL843" s="105"/>
    </row>
    <row r="844" spans="27:38" s="78" customFormat="1" ht="57.75" customHeight="1" x14ac:dyDescent="0.25">
      <c r="AA844" s="105"/>
      <c r="AB844" s="105"/>
      <c r="AC844" s="105"/>
      <c r="AD844" s="105"/>
      <c r="AE844" s="105"/>
      <c r="AF844" s="105"/>
      <c r="AL844" s="105"/>
    </row>
    <row r="845" spans="27:38" s="78" customFormat="1" ht="57.75" customHeight="1" x14ac:dyDescent="0.25">
      <c r="AA845" s="105"/>
      <c r="AB845" s="105"/>
      <c r="AC845" s="105"/>
      <c r="AD845" s="105"/>
      <c r="AE845" s="105"/>
      <c r="AF845" s="105"/>
      <c r="AL845" s="105"/>
    </row>
    <row r="846" spans="27:38" s="78" customFormat="1" ht="57.75" customHeight="1" x14ac:dyDescent="0.25">
      <c r="AA846" s="105"/>
      <c r="AB846" s="105"/>
      <c r="AC846" s="105"/>
      <c r="AD846" s="105"/>
      <c r="AE846" s="105"/>
      <c r="AF846" s="105"/>
      <c r="AL846" s="105"/>
    </row>
    <row r="847" spans="27:38" s="78" customFormat="1" ht="57.75" customHeight="1" x14ac:dyDescent="0.25">
      <c r="AA847" s="105"/>
      <c r="AB847" s="105"/>
      <c r="AC847" s="105"/>
      <c r="AD847" s="105"/>
      <c r="AE847" s="105"/>
      <c r="AF847" s="105"/>
      <c r="AL847" s="105"/>
    </row>
    <row r="848" spans="27:38" s="78" customFormat="1" ht="57.75" customHeight="1" x14ac:dyDescent="0.25">
      <c r="AA848" s="105"/>
      <c r="AB848" s="105"/>
      <c r="AC848" s="105"/>
      <c r="AD848" s="105"/>
      <c r="AE848" s="105"/>
      <c r="AF848" s="105"/>
      <c r="AL848" s="105"/>
    </row>
    <row r="849" spans="27:38" s="78" customFormat="1" ht="57.75" customHeight="1" x14ac:dyDescent="0.25">
      <c r="AA849" s="105"/>
      <c r="AB849" s="105"/>
      <c r="AC849" s="105"/>
      <c r="AD849" s="105"/>
      <c r="AE849" s="105"/>
      <c r="AF849" s="105"/>
      <c r="AL849" s="105"/>
    </row>
    <row r="850" spans="27:38" s="78" customFormat="1" ht="57.75" customHeight="1" x14ac:dyDescent="0.25">
      <c r="AA850" s="105"/>
      <c r="AB850" s="105"/>
      <c r="AC850" s="105"/>
      <c r="AD850" s="105"/>
      <c r="AE850" s="105"/>
      <c r="AF850" s="105"/>
      <c r="AL850" s="105"/>
    </row>
    <row r="851" spans="27:38" s="78" customFormat="1" ht="57.75" customHeight="1" x14ac:dyDescent="0.25">
      <c r="AA851" s="105"/>
      <c r="AB851" s="105"/>
      <c r="AC851" s="105"/>
      <c r="AD851" s="105"/>
      <c r="AE851" s="105"/>
      <c r="AF851" s="105"/>
      <c r="AL851" s="105"/>
    </row>
    <row r="852" spans="27:38" s="78" customFormat="1" ht="57.75" customHeight="1" x14ac:dyDescent="0.25">
      <c r="AA852" s="105"/>
      <c r="AB852" s="105"/>
      <c r="AC852" s="105"/>
      <c r="AD852" s="105"/>
      <c r="AE852" s="105"/>
      <c r="AF852" s="105"/>
      <c r="AL852" s="105"/>
    </row>
    <row r="853" spans="27:38" s="78" customFormat="1" ht="57.75" customHeight="1" x14ac:dyDescent="0.25">
      <c r="AA853" s="105"/>
      <c r="AB853" s="105"/>
      <c r="AC853" s="105"/>
      <c r="AD853" s="105"/>
      <c r="AE853" s="105"/>
      <c r="AF853" s="105"/>
      <c r="AL853" s="105"/>
    </row>
    <row r="854" spans="27:38" s="78" customFormat="1" ht="57.75" customHeight="1" x14ac:dyDescent="0.25">
      <c r="AA854" s="105"/>
      <c r="AB854" s="105"/>
      <c r="AC854" s="105"/>
      <c r="AD854" s="105"/>
      <c r="AE854" s="105"/>
      <c r="AF854" s="105"/>
      <c r="AL854" s="105"/>
    </row>
    <row r="855" spans="27:38" s="78" customFormat="1" ht="57.75" customHeight="1" x14ac:dyDescent="0.25">
      <c r="AA855" s="105"/>
      <c r="AB855" s="105"/>
      <c r="AC855" s="105"/>
      <c r="AD855" s="105"/>
      <c r="AE855" s="105"/>
      <c r="AF855" s="105"/>
      <c r="AL855" s="105"/>
    </row>
    <row r="856" spans="27:38" s="78" customFormat="1" ht="57.75" customHeight="1" x14ac:dyDescent="0.25">
      <c r="AA856" s="105"/>
      <c r="AB856" s="105"/>
      <c r="AC856" s="105"/>
      <c r="AD856" s="105"/>
      <c r="AE856" s="105"/>
      <c r="AF856" s="105"/>
      <c r="AL856" s="105"/>
    </row>
    <row r="857" spans="27:38" s="78" customFormat="1" ht="57.75" customHeight="1" x14ac:dyDescent="0.25">
      <c r="AA857" s="105"/>
      <c r="AB857" s="105"/>
      <c r="AC857" s="105"/>
      <c r="AD857" s="105"/>
      <c r="AE857" s="105"/>
      <c r="AF857" s="105"/>
      <c r="AL857" s="105"/>
    </row>
    <row r="858" spans="27:38" s="78" customFormat="1" ht="57.75" customHeight="1" x14ac:dyDescent="0.25">
      <c r="AA858" s="105"/>
      <c r="AB858" s="105"/>
      <c r="AC858" s="105"/>
      <c r="AD858" s="105"/>
      <c r="AE858" s="105"/>
      <c r="AF858" s="105"/>
      <c r="AL858" s="105"/>
    </row>
    <row r="859" spans="27:38" s="78" customFormat="1" ht="57.75" customHeight="1" x14ac:dyDescent="0.25">
      <c r="AA859" s="105"/>
      <c r="AB859" s="105"/>
      <c r="AC859" s="105"/>
      <c r="AD859" s="105"/>
      <c r="AE859" s="105"/>
      <c r="AF859" s="105"/>
      <c r="AL859" s="105"/>
    </row>
    <row r="860" spans="27:38" s="78" customFormat="1" ht="57.75" customHeight="1" x14ac:dyDescent="0.25">
      <c r="AA860" s="105"/>
      <c r="AB860" s="105"/>
      <c r="AC860" s="105"/>
      <c r="AD860" s="105"/>
      <c r="AE860" s="105"/>
      <c r="AF860" s="105"/>
      <c r="AL860" s="105"/>
    </row>
    <row r="861" spans="27:38" s="78" customFormat="1" ht="57.75" customHeight="1" x14ac:dyDescent="0.25">
      <c r="AA861" s="105"/>
      <c r="AB861" s="105"/>
      <c r="AC861" s="105"/>
      <c r="AD861" s="105"/>
      <c r="AE861" s="105"/>
      <c r="AF861" s="105"/>
      <c r="AL861" s="105"/>
    </row>
    <row r="862" spans="27:38" s="78" customFormat="1" ht="57.75" customHeight="1" x14ac:dyDescent="0.25">
      <c r="AA862" s="105"/>
      <c r="AB862" s="105"/>
      <c r="AC862" s="105"/>
      <c r="AD862" s="105"/>
      <c r="AE862" s="105"/>
      <c r="AF862" s="105"/>
      <c r="AL862" s="105"/>
    </row>
    <row r="863" spans="27:38" s="78" customFormat="1" ht="57.75" customHeight="1" x14ac:dyDescent="0.25">
      <c r="AA863" s="105"/>
      <c r="AB863" s="105"/>
      <c r="AC863" s="105"/>
      <c r="AD863" s="105"/>
      <c r="AE863" s="105"/>
      <c r="AF863" s="105"/>
      <c r="AL863" s="105"/>
    </row>
    <row r="864" spans="27:38" s="78" customFormat="1" ht="57.75" customHeight="1" x14ac:dyDescent="0.25">
      <c r="AA864" s="105"/>
      <c r="AB864" s="105"/>
      <c r="AC864" s="105"/>
      <c r="AD864" s="105"/>
      <c r="AE864" s="105"/>
      <c r="AF864" s="105"/>
      <c r="AL864" s="105"/>
    </row>
    <row r="865" spans="27:38" s="78" customFormat="1" ht="57.75" customHeight="1" x14ac:dyDescent="0.25">
      <c r="AA865" s="105"/>
      <c r="AB865" s="105"/>
      <c r="AC865" s="105"/>
      <c r="AD865" s="105"/>
      <c r="AE865" s="105"/>
      <c r="AF865" s="105"/>
      <c r="AL865" s="105"/>
    </row>
    <row r="866" spans="27:38" s="78" customFormat="1" ht="57.75" customHeight="1" x14ac:dyDescent="0.25">
      <c r="AA866" s="105"/>
      <c r="AB866" s="105"/>
      <c r="AC866" s="105"/>
      <c r="AD866" s="105"/>
      <c r="AE866" s="105"/>
      <c r="AF866" s="105"/>
      <c r="AL866" s="105"/>
    </row>
    <row r="867" spans="27:38" s="78" customFormat="1" ht="57.75" customHeight="1" x14ac:dyDescent="0.25">
      <c r="AA867" s="105"/>
      <c r="AB867" s="105"/>
      <c r="AC867" s="105"/>
      <c r="AD867" s="105"/>
      <c r="AE867" s="105"/>
      <c r="AF867" s="105"/>
      <c r="AL867" s="105"/>
    </row>
    <row r="868" spans="27:38" s="78" customFormat="1" ht="57.75" customHeight="1" x14ac:dyDescent="0.25">
      <c r="AA868" s="105"/>
      <c r="AB868" s="105"/>
      <c r="AC868" s="105"/>
      <c r="AD868" s="105"/>
      <c r="AE868" s="105"/>
      <c r="AF868" s="105"/>
      <c r="AL868" s="105"/>
    </row>
    <row r="869" spans="27:38" s="78" customFormat="1" ht="57.75" customHeight="1" x14ac:dyDescent="0.25">
      <c r="AA869" s="105"/>
      <c r="AB869" s="105"/>
      <c r="AC869" s="105"/>
      <c r="AD869" s="105"/>
      <c r="AE869" s="105"/>
      <c r="AF869" s="105"/>
      <c r="AL869" s="105"/>
    </row>
    <row r="870" spans="27:38" s="78" customFormat="1" ht="57.75" customHeight="1" x14ac:dyDescent="0.25">
      <c r="AA870" s="105"/>
      <c r="AB870" s="105"/>
      <c r="AC870" s="105"/>
      <c r="AD870" s="105"/>
      <c r="AE870" s="105"/>
      <c r="AF870" s="105"/>
      <c r="AL870" s="105"/>
    </row>
    <row r="871" spans="27:38" s="78" customFormat="1" ht="57.75" customHeight="1" x14ac:dyDescent="0.25">
      <c r="AA871" s="105"/>
      <c r="AB871" s="105"/>
      <c r="AC871" s="105"/>
      <c r="AD871" s="105"/>
      <c r="AE871" s="105"/>
      <c r="AF871" s="105"/>
      <c r="AL871" s="105"/>
    </row>
    <row r="872" spans="27:38" s="78" customFormat="1" ht="57.75" customHeight="1" x14ac:dyDescent="0.25">
      <c r="AA872" s="105"/>
      <c r="AB872" s="105"/>
      <c r="AC872" s="105"/>
      <c r="AD872" s="105"/>
      <c r="AE872" s="105"/>
      <c r="AF872" s="105"/>
      <c r="AL872" s="105"/>
    </row>
    <row r="873" spans="27:38" s="78" customFormat="1" ht="57.75" customHeight="1" x14ac:dyDescent="0.25">
      <c r="AA873" s="105"/>
      <c r="AB873" s="105"/>
      <c r="AC873" s="105"/>
      <c r="AD873" s="105"/>
      <c r="AE873" s="105"/>
      <c r="AF873" s="105"/>
      <c r="AL873" s="105"/>
    </row>
    <row r="874" spans="27:38" s="78" customFormat="1" ht="57.75" customHeight="1" x14ac:dyDescent="0.25">
      <c r="AA874" s="105"/>
      <c r="AB874" s="105"/>
      <c r="AC874" s="105"/>
      <c r="AD874" s="105"/>
      <c r="AE874" s="105"/>
      <c r="AF874" s="105"/>
      <c r="AL874" s="105"/>
    </row>
    <row r="875" spans="27:38" s="78" customFormat="1" ht="57.75" customHeight="1" x14ac:dyDescent="0.25">
      <c r="AA875" s="105"/>
      <c r="AB875" s="105"/>
      <c r="AC875" s="105"/>
      <c r="AD875" s="105"/>
      <c r="AE875" s="105"/>
      <c r="AF875" s="105"/>
      <c r="AL875" s="105"/>
    </row>
    <row r="876" spans="27:38" s="78" customFormat="1" ht="57.75" customHeight="1" x14ac:dyDescent="0.25">
      <c r="AA876" s="105"/>
      <c r="AB876" s="105"/>
      <c r="AC876" s="105"/>
      <c r="AD876" s="105"/>
      <c r="AE876" s="105"/>
      <c r="AF876" s="105"/>
      <c r="AL876" s="105"/>
    </row>
    <row r="877" spans="27:38" s="78" customFormat="1" ht="57.75" customHeight="1" x14ac:dyDescent="0.25">
      <c r="AA877" s="105"/>
      <c r="AB877" s="105"/>
      <c r="AC877" s="105"/>
      <c r="AD877" s="105"/>
      <c r="AE877" s="105"/>
      <c r="AF877" s="105"/>
      <c r="AL877" s="105"/>
    </row>
    <row r="878" spans="27:38" s="78" customFormat="1" ht="57.75" customHeight="1" x14ac:dyDescent="0.25">
      <c r="AA878" s="105"/>
      <c r="AB878" s="105"/>
      <c r="AC878" s="105"/>
      <c r="AD878" s="105"/>
      <c r="AE878" s="105"/>
      <c r="AF878" s="105"/>
      <c r="AL878" s="105"/>
    </row>
    <row r="879" spans="27:38" s="78" customFormat="1" ht="57.75" customHeight="1" x14ac:dyDescent="0.25">
      <c r="AA879" s="105"/>
      <c r="AB879" s="105"/>
      <c r="AC879" s="105"/>
      <c r="AD879" s="105"/>
      <c r="AE879" s="105"/>
      <c r="AF879" s="105"/>
      <c r="AL879" s="105"/>
    </row>
    <row r="880" spans="27:38" s="78" customFormat="1" ht="57.75" customHeight="1" x14ac:dyDescent="0.25">
      <c r="AA880" s="105"/>
      <c r="AB880" s="105"/>
      <c r="AC880" s="105"/>
      <c r="AD880" s="105"/>
      <c r="AE880" s="105"/>
      <c r="AF880" s="105"/>
      <c r="AL880" s="105"/>
    </row>
    <row r="881" spans="27:38" s="78" customFormat="1" ht="57.75" customHeight="1" x14ac:dyDescent="0.25">
      <c r="AA881" s="105"/>
      <c r="AB881" s="105"/>
      <c r="AC881" s="105"/>
      <c r="AD881" s="105"/>
      <c r="AE881" s="105"/>
      <c r="AF881" s="105"/>
      <c r="AL881" s="105"/>
    </row>
    <row r="882" spans="27:38" s="78" customFormat="1" ht="57.75" customHeight="1" x14ac:dyDescent="0.25">
      <c r="AA882" s="105"/>
      <c r="AB882" s="105"/>
      <c r="AC882" s="105"/>
      <c r="AD882" s="105"/>
      <c r="AE882" s="105"/>
      <c r="AF882" s="105"/>
      <c r="AL882" s="105"/>
    </row>
    <row r="883" spans="27:38" s="78" customFormat="1" ht="57.75" customHeight="1" x14ac:dyDescent="0.25">
      <c r="AA883" s="105"/>
      <c r="AB883" s="105"/>
      <c r="AC883" s="105"/>
      <c r="AD883" s="105"/>
      <c r="AE883" s="105"/>
      <c r="AF883" s="105"/>
      <c r="AL883" s="105"/>
    </row>
    <row r="884" spans="27:38" s="78" customFormat="1" ht="57.75" customHeight="1" x14ac:dyDescent="0.25">
      <c r="AA884" s="105"/>
      <c r="AB884" s="105"/>
      <c r="AC884" s="105"/>
      <c r="AD884" s="105"/>
      <c r="AE884" s="105"/>
      <c r="AF884" s="105"/>
      <c r="AL884" s="105"/>
    </row>
    <row r="885" spans="27:38" s="78" customFormat="1" ht="57.75" customHeight="1" x14ac:dyDescent="0.25">
      <c r="AA885" s="105"/>
      <c r="AB885" s="105"/>
      <c r="AC885" s="105"/>
      <c r="AD885" s="105"/>
      <c r="AE885" s="105"/>
      <c r="AF885" s="105"/>
      <c r="AL885" s="105"/>
    </row>
    <row r="886" spans="27:38" s="78" customFormat="1" ht="57.75" customHeight="1" x14ac:dyDescent="0.25">
      <c r="AA886" s="105"/>
      <c r="AB886" s="105"/>
      <c r="AC886" s="105"/>
      <c r="AD886" s="105"/>
      <c r="AE886" s="105"/>
      <c r="AF886" s="105"/>
      <c r="AL886" s="105"/>
    </row>
    <row r="887" spans="27:38" s="78" customFormat="1" ht="57.75" customHeight="1" x14ac:dyDescent="0.25">
      <c r="AA887" s="105"/>
      <c r="AB887" s="105"/>
      <c r="AC887" s="105"/>
      <c r="AD887" s="105"/>
      <c r="AE887" s="105"/>
      <c r="AF887" s="105"/>
      <c r="AL887" s="105"/>
    </row>
    <row r="888" spans="27:38" s="78" customFormat="1" ht="57.75" customHeight="1" x14ac:dyDescent="0.25">
      <c r="AA888" s="105"/>
      <c r="AB888" s="105"/>
      <c r="AC888" s="105"/>
      <c r="AD888" s="105"/>
      <c r="AE888" s="105"/>
      <c r="AF888" s="105"/>
      <c r="AL888" s="105"/>
    </row>
    <row r="889" spans="27:38" s="78" customFormat="1" ht="57.75" customHeight="1" x14ac:dyDescent="0.25">
      <c r="AA889" s="105"/>
      <c r="AB889" s="105"/>
      <c r="AC889" s="105"/>
      <c r="AD889" s="105"/>
      <c r="AE889" s="105"/>
      <c r="AF889" s="105"/>
      <c r="AL889" s="105"/>
    </row>
    <row r="890" spans="27:38" s="78" customFormat="1" ht="57.75" customHeight="1" x14ac:dyDescent="0.25">
      <c r="AA890" s="105"/>
      <c r="AB890" s="105"/>
      <c r="AC890" s="105"/>
      <c r="AD890" s="105"/>
      <c r="AE890" s="105"/>
      <c r="AF890" s="105"/>
      <c r="AL890" s="105"/>
    </row>
    <row r="891" spans="27:38" s="78" customFormat="1" ht="57.75" customHeight="1" x14ac:dyDescent="0.25">
      <c r="AA891" s="105"/>
      <c r="AB891" s="105"/>
      <c r="AC891" s="105"/>
      <c r="AD891" s="105"/>
      <c r="AE891" s="105"/>
      <c r="AF891" s="105"/>
      <c r="AL891" s="105"/>
    </row>
    <row r="892" spans="27:38" s="78" customFormat="1" ht="57.75" customHeight="1" x14ac:dyDescent="0.25">
      <c r="AA892" s="105"/>
      <c r="AB892" s="105"/>
      <c r="AC892" s="105"/>
      <c r="AD892" s="105"/>
      <c r="AE892" s="105"/>
      <c r="AF892" s="105"/>
      <c r="AL892" s="105"/>
    </row>
    <row r="893" spans="27:38" s="78" customFormat="1" ht="57.75" customHeight="1" x14ac:dyDescent="0.25">
      <c r="AA893" s="105"/>
      <c r="AB893" s="105"/>
      <c r="AC893" s="105"/>
      <c r="AD893" s="105"/>
      <c r="AE893" s="105"/>
      <c r="AF893" s="105"/>
      <c r="AL893" s="105"/>
    </row>
    <row r="894" spans="27:38" s="78" customFormat="1" ht="57.75" customHeight="1" x14ac:dyDescent="0.25">
      <c r="AA894" s="105"/>
      <c r="AB894" s="105"/>
      <c r="AC894" s="105"/>
      <c r="AD894" s="105"/>
      <c r="AE894" s="105"/>
      <c r="AF894" s="105"/>
      <c r="AL894" s="105"/>
    </row>
    <row r="895" spans="27:38" s="78" customFormat="1" ht="57.75" customHeight="1" x14ac:dyDescent="0.25">
      <c r="AA895" s="105"/>
      <c r="AB895" s="105"/>
      <c r="AC895" s="105"/>
      <c r="AD895" s="105"/>
      <c r="AE895" s="105"/>
      <c r="AF895" s="105"/>
      <c r="AL895" s="105"/>
    </row>
    <row r="896" spans="27:38" s="78" customFormat="1" ht="57.75" customHeight="1" x14ac:dyDescent="0.25">
      <c r="AA896" s="105"/>
      <c r="AB896" s="105"/>
      <c r="AC896" s="105"/>
      <c r="AD896" s="105"/>
      <c r="AE896" s="105"/>
      <c r="AF896" s="105"/>
      <c r="AL896" s="105"/>
    </row>
    <row r="897" spans="27:38" s="78" customFormat="1" ht="57.75" customHeight="1" x14ac:dyDescent="0.25">
      <c r="AA897" s="105"/>
      <c r="AB897" s="105"/>
      <c r="AC897" s="105"/>
      <c r="AD897" s="105"/>
      <c r="AE897" s="105"/>
      <c r="AF897" s="105"/>
      <c r="AL897" s="105"/>
    </row>
    <row r="898" spans="27:38" s="78" customFormat="1" ht="57.75" customHeight="1" x14ac:dyDescent="0.25">
      <c r="AA898" s="105"/>
      <c r="AB898" s="105"/>
      <c r="AC898" s="105"/>
      <c r="AD898" s="105"/>
      <c r="AE898" s="105"/>
      <c r="AF898" s="105"/>
      <c r="AL898" s="105"/>
    </row>
    <row r="899" spans="27:38" s="78" customFormat="1" ht="57.75" customHeight="1" x14ac:dyDescent="0.25">
      <c r="AA899" s="105"/>
      <c r="AB899" s="105"/>
      <c r="AC899" s="105"/>
      <c r="AD899" s="105"/>
      <c r="AE899" s="105"/>
      <c r="AF899" s="105"/>
      <c r="AL899" s="105"/>
    </row>
    <row r="900" spans="27:38" s="78" customFormat="1" ht="57.75" customHeight="1" x14ac:dyDescent="0.25">
      <c r="AA900" s="105"/>
      <c r="AB900" s="105"/>
      <c r="AC900" s="105"/>
      <c r="AD900" s="105"/>
      <c r="AE900" s="105"/>
      <c r="AF900" s="105"/>
      <c r="AL900" s="105"/>
    </row>
    <row r="901" spans="27:38" s="78" customFormat="1" ht="57.75" customHeight="1" x14ac:dyDescent="0.25">
      <c r="AA901" s="105"/>
      <c r="AB901" s="105"/>
      <c r="AC901" s="105"/>
      <c r="AD901" s="105"/>
      <c r="AE901" s="105"/>
      <c r="AF901" s="105"/>
      <c r="AL901" s="105"/>
    </row>
    <row r="902" spans="27:38" s="78" customFormat="1" ht="57.75" customHeight="1" x14ac:dyDescent="0.25">
      <c r="AA902" s="105"/>
      <c r="AB902" s="105"/>
      <c r="AC902" s="105"/>
      <c r="AD902" s="105"/>
      <c r="AE902" s="105"/>
      <c r="AF902" s="105"/>
      <c r="AL902" s="105"/>
    </row>
    <row r="903" spans="27:38" s="78" customFormat="1" ht="57.75" customHeight="1" x14ac:dyDescent="0.25">
      <c r="AA903" s="105"/>
      <c r="AB903" s="105"/>
      <c r="AC903" s="105"/>
      <c r="AD903" s="105"/>
      <c r="AE903" s="105"/>
      <c r="AF903" s="105"/>
      <c r="AL903" s="105"/>
    </row>
    <row r="904" spans="27:38" s="78" customFormat="1" ht="57.75" customHeight="1" x14ac:dyDescent="0.25">
      <c r="AA904" s="105"/>
      <c r="AB904" s="105"/>
      <c r="AC904" s="105"/>
      <c r="AD904" s="105"/>
      <c r="AE904" s="105"/>
      <c r="AF904" s="105"/>
      <c r="AL904" s="105"/>
    </row>
    <row r="905" spans="27:38" s="78" customFormat="1" ht="57.75" customHeight="1" x14ac:dyDescent="0.25">
      <c r="AA905" s="105"/>
      <c r="AB905" s="105"/>
      <c r="AC905" s="105"/>
      <c r="AD905" s="105"/>
      <c r="AE905" s="105"/>
      <c r="AF905" s="105"/>
      <c r="AL905" s="105"/>
    </row>
    <row r="906" spans="27:38" s="78" customFormat="1" ht="57.75" customHeight="1" x14ac:dyDescent="0.25">
      <c r="AA906" s="105"/>
      <c r="AB906" s="105"/>
      <c r="AC906" s="105"/>
      <c r="AD906" s="105"/>
      <c r="AE906" s="105"/>
      <c r="AF906" s="105"/>
      <c r="AL906" s="105"/>
    </row>
    <row r="907" spans="27:38" s="78" customFormat="1" ht="57.75" customHeight="1" x14ac:dyDescent="0.25">
      <c r="AA907" s="105"/>
      <c r="AB907" s="105"/>
      <c r="AC907" s="105"/>
      <c r="AD907" s="105"/>
      <c r="AE907" s="105"/>
      <c r="AF907" s="105"/>
      <c r="AL907" s="105"/>
    </row>
    <row r="908" spans="27:38" s="78" customFormat="1" ht="57.75" customHeight="1" x14ac:dyDescent="0.25">
      <c r="AA908" s="105"/>
      <c r="AB908" s="105"/>
      <c r="AC908" s="105"/>
      <c r="AD908" s="105"/>
      <c r="AE908" s="105"/>
      <c r="AF908" s="105"/>
      <c r="AL908" s="105"/>
    </row>
    <row r="909" spans="27:38" s="78" customFormat="1" ht="57.75" customHeight="1" x14ac:dyDescent="0.25">
      <c r="AA909" s="105"/>
      <c r="AB909" s="105"/>
      <c r="AC909" s="105"/>
      <c r="AD909" s="105"/>
      <c r="AE909" s="105"/>
      <c r="AF909" s="105"/>
      <c r="AL909" s="105"/>
    </row>
    <row r="910" spans="27:38" s="78" customFormat="1" ht="57.75" customHeight="1" x14ac:dyDescent="0.25">
      <c r="AA910" s="105"/>
      <c r="AB910" s="105"/>
      <c r="AC910" s="105"/>
      <c r="AD910" s="105"/>
      <c r="AE910" s="105"/>
      <c r="AF910" s="105"/>
      <c r="AL910" s="105"/>
    </row>
    <row r="911" spans="27:38" s="78" customFormat="1" ht="57.75" customHeight="1" x14ac:dyDescent="0.25">
      <c r="AA911" s="105"/>
      <c r="AB911" s="105"/>
      <c r="AC911" s="105"/>
      <c r="AD911" s="105"/>
      <c r="AE911" s="105"/>
      <c r="AF911" s="105"/>
      <c r="AL911" s="105"/>
    </row>
    <row r="912" spans="27:38" s="78" customFormat="1" ht="57.75" customHeight="1" x14ac:dyDescent="0.25">
      <c r="AA912" s="105"/>
      <c r="AB912" s="105"/>
      <c r="AC912" s="105"/>
      <c r="AD912" s="105"/>
      <c r="AE912" s="105"/>
      <c r="AF912" s="105"/>
      <c r="AL912" s="105"/>
    </row>
    <row r="913" spans="27:38" s="78" customFormat="1" ht="57.75" customHeight="1" x14ac:dyDescent="0.25">
      <c r="AA913" s="105"/>
      <c r="AB913" s="105"/>
      <c r="AC913" s="105"/>
      <c r="AD913" s="105"/>
      <c r="AE913" s="105"/>
      <c r="AF913" s="105"/>
      <c r="AL913" s="105"/>
    </row>
    <row r="914" spans="27:38" s="78" customFormat="1" ht="57.75" customHeight="1" x14ac:dyDescent="0.25">
      <c r="AA914" s="105"/>
      <c r="AB914" s="105"/>
      <c r="AC914" s="105"/>
      <c r="AD914" s="105"/>
      <c r="AE914" s="105"/>
      <c r="AF914" s="105"/>
      <c r="AL914" s="105"/>
    </row>
    <row r="915" spans="27:38" s="78" customFormat="1" ht="57.75" customHeight="1" x14ac:dyDescent="0.25">
      <c r="AA915" s="105"/>
      <c r="AB915" s="105"/>
      <c r="AC915" s="105"/>
      <c r="AD915" s="105"/>
      <c r="AE915" s="105"/>
      <c r="AF915" s="105"/>
      <c r="AL915" s="105"/>
    </row>
    <row r="916" spans="27:38" s="78" customFormat="1" ht="57.75" customHeight="1" x14ac:dyDescent="0.25">
      <c r="AA916" s="105"/>
      <c r="AB916" s="105"/>
      <c r="AC916" s="105"/>
      <c r="AD916" s="105"/>
      <c r="AE916" s="105"/>
      <c r="AF916" s="105"/>
      <c r="AL916" s="105"/>
    </row>
    <row r="917" spans="27:38" s="78" customFormat="1" ht="57.75" customHeight="1" x14ac:dyDescent="0.25">
      <c r="AA917" s="105"/>
      <c r="AB917" s="105"/>
      <c r="AC917" s="105"/>
      <c r="AD917" s="105"/>
      <c r="AE917" s="105"/>
      <c r="AF917" s="105"/>
      <c r="AL917" s="105"/>
    </row>
    <row r="918" spans="27:38" s="78" customFormat="1" ht="57.75" customHeight="1" x14ac:dyDescent="0.25">
      <c r="AA918" s="105"/>
      <c r="AB918" s="105"/>
      <c r="AC918" s="105"/>
      <c r="AD918" s="105"/>
      <c r="AE918" s="105"/>
      <c r="AF918" s="105"/>
      <c r="AL918" s="105"/>
    </row>
    <row r="919" spans="27:38" s="78" customFormat="1" ht="57.75" customHeight="1" x14ac:dyDescent="0.25">
      <c r="AA919" s="105"/>
      <c r="AB919" s="105"/>
      <c r="AC919" s="105"/>
      <c r="AD919" s="105"/>
      <c r="AE919" s="105"/>
      <c r="AF919" s="105"/>
      <c r="AL919" s="105"/>
    </row>
    <row r="920" spans="27:38" s="78" customFormat="1" ht="57.75" customHeight="1" x14ac:dyDescent="0.25">
      <c r="AA920" s="105"/>
      <c r="AB920" s="105"/>
      <c r="AC920" s="105"/>
      <c r="AD920" s="105"/>
      <c r="AE920" s="105"/>
      <c r="AF920" s="105"/>
      <c r="AL920" s="105"/>
    </row>
    <row r="921" spans="27:38" s="78" customFormat="1" ht="57.75" customHeight="1" x14ac:dyDescent="0.25">
      <c r="AA921" s="105"/>
      <c r="AB921" s="105"/>
      <c r="AC921" s="105"/>
      <c r="AD921" s="105"/>
      <c r="AE921" s="105"/>
      <c r="AF921" s="105"/>
      <c r="AL921" s="105"/>
    </row>
    <row r="922" spans="27:38" s="78" customFormat="1" ht="57.75" customHeight="1" x14ac:dyDescent="0.25">
      <c r="AA922" s="105"/>
      <c r="AB922" s="105"/>
      <c r="AC922" s="105"/>
      <c r="AD922" s="105"/>
      <c r="AE922" s="105"/>
      <c r="AF922" s="105"/>
      <c r="AL922" s="105"/>
    </row>
    <row r="923" spans="27:38" s="78" customFormat="1" ht="57.75" customHeight="1" x14ac:dyDescent="0.25">
      <c r="AA923" s="105"/>
      <c r="AB923" s="105"/>
      <c r="AC923" s="105"/>
      <c r="AD923" s="105"/>
      <c r="AE923" s="105"/>
      <c r="AF923" s="105"/>
      <c r="AL923" s="105"/>
    </row>
    <row r="924" spans="27:38" s="78" customFormat="1" ht="57.75" customHeight="1" x14ac:dyDescent="0.25">
      <c r="AA924" s="105"/>
      <c r="AB924" s="105"/>
      <c r="AC924" s="105"/>
      <c r="AD924" s="105"/>
      <c r="AE924" s="105"/>
      <c r="AF924" s="105"/>
      <c r="AL924" s="105"/>
    </row>
    <row r="925" spans="27:38" s="78" customFormat="1" ht="57.75" customHeight="1" x14ac:dyDescent="0.25">
      <c r="AA925" s="105"/>
      <c r="AB925" s="105"/>
      <c r="AC925" s="105"/>
      <c r="AD925" s="105"/>
      <c r="AE925" s="105"/>
      <c r="AF925" s="105"/>
      <c r="AL925" s="105"/>
    </row>
    <row r="926" spans="27:38" s="78" customFormat="1" ht="57.75" customHeight="1" x14ac:dyDescent="0.25">
      <c r="AA926" s="105"/>
      <c r="AB926" s="105"/>
      <c r="AC926" s="105"/>
      <c r="AD926" s="105"/>
      <c r="AE926" s="105"/>
      <c r="AF926" s="105"/>
      <c r="AL926" s="105"/>
    </row>
    <row r="927" spans="27:38" s="78" customFormat="1" ht="57.75" customHeight="1" x14ac:dyDescent="0.25">
      <c r="AA927" s="105"/>
      <c r="AB927" s="105"/>
      <c r="AC927" s="105"/>
      <c r="AD927" s="105"/>
      <c r="AE927" s="105"/>
      <c r="AF927" s="105"/>
      <c r="AL927" s="105"/>
    </row>
    <row r="928" spans="27:38" s="78" customFormat="1" ht="57.75" customHeight="1" x14ac:dyDescent="0.25">
      <c r="AA928" s="105"/>
      <c r="AB928" s="105"/>
      <c r="AC928" s="105"/>
      <c r="AD928" s="105"/>
      <c r="AE928" s="105"/>
      <c r="AF928" s="105"/>
      <c r="AL928" s="105"/>
    </row>
    <row r="929" spans="27:38" s="78" customFormat="1" ht="57.75" customHeight="1" x14ac:dyDescent="0.25">
      <c r="AA929" s="105"/>
      <c r="AB929" s="105"/>
      <c r="AC929" s="105"/>
      <c r="AD929" s="105"/>
      <c r="AE929" s="105"/>
      <c r="AF929" s="105"/>
      <c r="AL929" s="105"/>
    </row>
    <row r="930" spans="27:38" s="78" customFormat="1" ht="57.75" customHeight="1" x14ac:dyDescent="0.25">
      <c r="AA930" s="105"/>
      <c r="AB930" s="105"/>
      <c r="AC930" s="105"/>
      <c r="AD930" s="105"/>
      <c r="AE930" s="105"/>
      <c r="AF930" s="105"/>
      <c r="AL930" s="105"/>
    </row>
    <row r="931" spans="27:38" s="78" customFormat="1" ht="57.75" customHeight="1" x14ac:dyDescent="0.25">
      <c r="AA931" s="105"/>
      <c r="AB931" s="105"/>
      <c r="AC931" s="105"/>
      <c r="AD931" s="105"/>
      <c r="AE931" s="105"/>
      <c r="AF931" s="105"/>
      <c r="AL931" s="105"/>
    </row>
    <row r="932" spans="27:38" s="78" customFormat="1" ht="57.75" customHeight="1" x14ac:dyDescent="0.25">
      <c r="AA932" s="105"/>
      <c r="AB932" s="105"/>
      <c r="AC932" s="105"/>
      <c r="AD932" s="105"/>
      <c r="AE932" s="105"/>
      <c r="AF932" s="105"/>
      <c r="AL932" s="105"/>
    </row>
    <row r="933" spans="27:38" s="78" customFormat="1" ht="57.75" customHeight="1" x14ac:dyDescent="0.25">
      <c r="AA933" s="105"/>
      <c r="AB933" s="105"/>
      <c r="AC933" s="105"/>
      <c r="AD933" s="105"/>
      <c r="AE933" s="105"/>
      <c r="AF933" s="105"/>
      <c r="AL933" s="105"/>
    </row>
    <row r="934" spans="27:38" s="78" customFormat="1" ht="57.75" customHeight="1" x14ac:dyDescent="0.25">
      <c r="AA934" s="105"/>
      <c r="AB934" s="105"/>
      <c r="AC934" s="105"/>
      <c r="AD934" s="105"/>
      <c r="AE934" s="105"/>
      <c r="AF934" s="105"/>
      <c r="AL934" s="105"/>
    </row>
    <row r="935" spans="27:38" s="78" customFormat="1" ht="57.75" customHeight="1" x14ac:dyDescent="0.25">
      <c r="AA935" s="105"/>
      <c r="AB935" s="105"/>
      <c r="AC935" s="105"/>
      <c r="AD935" s="105"/>
      <c r="AE935" s="105"/>
      <c r="AF935" s="105"/>
      <c r="AL935" s="105"/>
    </row>
    <row r="936" spans="27:38" s="78" customFormat="1" ht="57.75" customHeight="1" x14ac:dyDescent="0.25">
      <c r="AA936" s="105"/>
      <c r="AB936" s="105"/>
      <c r="AC936" s="105"/>
      <c r="AD936" s="105"/>
      <c r="AE936" s="105"/>
      <c r="AF936" s="105"/>
      <c r="AL936" s="105"/>
    </row>
    <row r="937" spans="27:38" s="78" customFormat="1" ht="57.75" customHeight="1" x14ac:dyDescent="0.25">
      <c r="AA937" s="105"/>
      <c r="AB937" s="105"/>
      <c r="AC937" s="105"/>
      <c r="AD937" s="105"/>
      <c r="AE937" s="105"/>
      <c r="AF937" s="105"/>
      <c r="AL937" s="105"/>
    </row>
    <row r="938" spans="27:38" s="78" customFormat="1" ht="57.75" customHeight="1" x14ac:dyDescent="0.25">
      <c r="AA938" s="105"/>
      <c r="AB938" s="105"/>
      <c r="AC938" s="105"/>
      <c r="AD938" s="105"/>
      <c r="AE938" s="105"/>
      <c r="AF938" s="105"/>
      <c r="AL938" s="105"/>
    </row>
    <row r="939" spans="27:38" s="78" customFormat="1" ht="57.75" customHeight="1" x14ac:dyDescent="0.25">
      <c r="AA939" s="105"/>
      <c r="AB939" s="105"/>
      <c r="AC939" s="105"/>
      <c r="AD939" s="105"/>
      <c r="AE939" s="105"/>
      <c r="AF939" s="105"/>
      <c r="AL939" s="105"/>
    </row>
    <row r="940" spans="27:38" s="78" customFormat="1" ht="57.75" customHeight="1" x14ac:dyDescent="0.25">
      <c r="AA940" s="105"/>
      <c r="AB940" s="105"/>
      <c r="AC940" s="105"/>
      <c r="AD940" s="105"/>
      <c r="AE940" s="105"/>
      <c r="AF940" s="105"/>
      <c r="AL940" s="105"/>
    </row>
    <row r="941" spans="27:38" s="78" customFormat="1" ht="57.75" customHeight="1" x14ac:dyDescent="0.25">
      <c r="AA941" s="105"/>
      <c r="AB941" s="105"/>
      <c r="AC941" s="105"/>
      <c r="AD941" s="105"/>
      <c r="AE941" s="105"/>
      <c r="AF941" s="105"/>
      <c r="AL941" s="105"/>
    </row>
    <row r="942" spans="27:38" s="78" customFormat="1" ht="57.75" customHeight="1" x14ac:dyDescent="0.25">
      <c r="AA942" s="105"/>
      <c r="AB942" s="105"/>
      <c r="AC942" s="105"/>
      <c r="AD942" s="105"/>
      <c r="AE942" s="105"/>
      <c r="AF942" s="105"/>
      <c r="AL942" s="105"/>
    </row>
    <row r="943" spans="27:38" s="78" customFormat="1" ht="57.75" customHeight="1" x14ac:dyDescent="0.25">
      <c r="AA943" s="105"/>
      <c r="AB943" s="105"/>
      <c r="AC943" s="105"/>
      <c r="AD943" s="105"/>
      <c r="AE943" s="105"/>
      <c r="AF943" s="105"/>
      <c r="AL943" s="105"/>
    </row>
    <row r="944" spans="27:38" s="78" customFormat="1" ht="57.75" customHeight="1" x14ac:dyDescent="0.25">
      <c r="AA944" s="105"/>
      <c r="AB944" s="105"/>
      <c r="AC944" s="105"/>
      <c r="AD944" s="105"/>
      <c r="AE944" s="105"/>
      <c r="AF944" s="105"/>
      <c r="AL944" s="105"/>
    </row>
    <row r="945" spans="27:38" s="78" customFormat="1" ht="57.75" customHeight="1" x14ac:dyDescent="0.25">
      <c r="AA945" s="105"/>
      <c r="AB945" s="105"/>
      <c r="AC945" s="105"/>
      <c r="AD945" s="105"/>
      <c r="AE945" s="105"/>
      <c r="AF945" s="105"/>
      <c r="AL945" s="105"/>
    </row>
    <row r="946" spans="27:38" s="78" customFormat="1" ht="57.75" customHeight="1" x14ac:dyDescent="0.25">
      <c r="AA946" s="105"/>
      <c r="AB946" s="105"/>
      <c r="AC946" s="105"/>
      <c r="AD946" s="105"/>
      <c r="AE946" s="105"/>
      <c r="AF946" s="105"/>
      <c r="AL946" s="105"/>
    </row>
    <row r="947" spans="27:38" s="78" customFormat="1" ht="57.75" customHeight="1" x14ac:dyDescent="0.25">
      <c r="AA947" s="105"/>
      <c r="AB947" s="105"/>
      <c r="AC947" s="105"/>
      <c r="AD947" s="105"/>
      <c r="AE947" s="105"/>
      <c r="AF947" s="105"/>
      <c r="AL947" s="105"/>
    </row>
    <row r="948" spans="27:38" s="78" customFormat="1" ht="57.75" customHeight="1" x14ac:dyDescent="0.25">
      <c r="AA948" s="105"/>
      <c r="AB948" s="105"/>
      <c r="AC948" s="105"/>
      <c r="AD948" s="105"/>
      <c r="AE948" s="105"/>
      <c r="AF948" s="105"/>
      <c r="AL948" s="105"/>
    </row>
    <row r="949" spans="27:38" s="78" customFormat="1" ht="57.75" customHeight="1" x14ac:dyDescent="0.25">
      <c r="AA949" s="105"/>
      <c r="AB949" s="105"/>
      <c r="AC949" s="105"/>
      <c r="AD949" s="105"/>
      <c r="AE949" s="105"/>
      <c r="AF949" s="105"/>
      <c r="AL949" s="105"/>
    </row>
    <row r="950" spans="27:38" s="78" customFormat="1" ht="57.75" customHeight="1" x14ac:dyDescent="0.25">
      <c r="AA950" s="105"/>
      <c r="AB950" s="105"/>
      <c r="AC950" s="105"/>
      <c r="AD950" s="105"/>
      <c r="AE950" s="105"/>
      <c r="AF950" s="105"/>
      <c r="AL950" s="105"/>
    </row>
    <row r="951" spans="27:38" s="78" customFormat="1" ht="57.75" customHeight="1" x14ac:dyDescent="0.25">
      <c r="AA951" s="105"/>
      <c r="AB951" s="105"/>
      <c r="AC951" s="105"/>
      <c r="AD951" s="105"/>
      <c r="AE951" s="105"/>
      <c r="AF951" s="105"/>
      <c r="AL951" s="105"/>
    </row>
    <row r="952" spans="27:38" s="78" customFormat="1" ht="57.75" customHeight="1" x14ac:dyDescent="0.25">
      <c r="AA952" s="105"/>
      <c r="AB952" s="105"/>
      <c r="AC952" s="105"/>
      <c r="AD952" s="105"/>
      <c r="AE952" s="105"/>
      <c r="AF952" s="105"/>
      <c r="AL952" s="105"/>
    </row>
    <row r="953" spans="27:38" s="78" customFormat="1" ht="57.75" customHeight="1" x14ac:dyDescent="0.25">
      <c r="AA953" s="105"/>
      <c r="AB953" s="105"/>
      <c r="AC953" s="105"/>
      <c r="AD953" s="105"/>
      <c r="AE953" s="105"/>
      <c r="AF953" s="105"/>
      <c r="AL953" s="105"/>
    </row>
    <row r="954" spans="27:38" s="78" customFormat="1" ht="57.75" customHeight="1" x14ac:dyDescent="0.25">
      <c r="AA954" s="105"/>
      <c r="AB954" s="105"/>
      <c r="AC954" s="105"/>
      <c r="AD954" s="105"/>
      <c r="AE954" s="105"/>
      <c r="AF954" s="105"/>
      <c r="AL954" s="105"/>
    </row>
    <row r="955" spans="27:38" s="78" customFormat="1" ht="57.75" customHeight="1" x14ac:dyDescent="0.25">
      <c r="AA955" s="105"/>
      <c r="AB955" s="105"/>
      <c r="AC955" s="105"/>
      <c r="AD955" s="105"/>
      <c r="AE955" s="105"/>
      <c r="AF955" s="105"/>
      <c r="AL955" s="105"/>
    </row>
    <row r="956" spans="27:38" s="78" customFormat="1" ht="57.75" customHeight="1" x14ac:dyDescent="0.25">
      <c r="AA956" s="105"/>
      <c r="AB956" s="105"/>
      <c r="AC956" s="105"/>
      <c r="AD956" s="105"/>
      <c r="AE956" s="105"/>
      <c r="AF956" s="105"/>
      <c r="AL956" s="105"/>
    </row>
    <row r="957" spans="27:38" s="78" customFormat="1" ht="57.75" customHeight="1" x14ac:dyDescent="0.25">
      <c r="AA957" s="105"/>
      <c r="AB957" s="105"/>
      <c r="AC957" s="105"/>
      <c r="AD957" s="105"/>
      <c r="AE957" s="105"/>
      <c r="AF957" s="105"/>
      <c r="AL957" s="105"/>
    </row>
    <row r="958" spans="27:38" s="78" customFormat="1" ht="57.75" customHeight="1" x14ac:dyDescent="0.25">
      <c r="AA958" s="105"/>
      <c r="AB958" s="105"/>
      <c r="AC958" s="105"/>
      <c r="AD958" s="105"/>
      <c r="AE958" s="105"/>
      <c r="AF958" s="105"/>
      <c r="AL958" s="105"/>
    </row>
    <row r="959" spans="27:38" s="78" customFormat="1" ht="57.75" customHeight="1" x14ac:dyDescent="0.25">
      <c r="AA959" s="105"/>
      <c r="AB959" s="105"/>
      <c r="AC959" s="105"/>
      <c r="AD959" s="105"/>
      <c r="AE959" s="105"/>
      <c r="AF959" s="105"/>
      <c r="AL959" s="105"/>
    </row>
    <row r="960" spans="27:38" s="78" customFormat="1" ht="57.75" customHeight="1" x14ac:dyDescent="0.25">
      <c r="AA960" s="105"/>
      <c r="AB960" s="105"/>
      <c r="AC960" s="105"/>
      <c r="AD960" s="105"/>
      <c r="AE960" s="105"/>
      <c r="AF960" s="105"/>
      <c r="AL960" s="105"/>
    </row>
    <row r="961" spans="27:38" s="78" customFormat="1" ht="57.75" customHeight="1" x14ac:dyDescent="0.25">
      <c r="AA961" s="105"/>
      <c r="AB961" s="105"/>
      <c r="AC961" s="105"/>
      <c r="AD961" s="105"/>
      <c r="AE961" s="105"/>
      <c r="AF961" s="105"/>
      <c r="AL961" s="105"/>
    </row>
    <row r="962" spans="27:38" s="78" customFormat="1" ht="57.75" customHeight="1" x14ac:dyDescent="0.25">
      <c r="AA962" s="105"/>
      <c r="AB962" s="105"/>
      <c r="AC962" s="105"/>
      <c r="AD962" s="105"/>
      <c r="AE962" s="105"/>
      <c r="AF962" s="105"/>
      <c r="AL962" s="105"/>
    </row>
    <row r="963" spans="27:38" s="78" customFormat="1" ht="57.75" customHeight="1" x14ac:dyDescent="0.25">
      <c r="AA963" s="105"/>
      <c r="AB963" s="105"/>
      <c r="AC963" s="105"/>
      <c r="AD963" s="105"/>
      <c r="AE963" s="105"/>
      <c r="AF963" s="105"/>
      <c r="AL963" s="105"/>
    </row>
    <row r="964" spans="27:38" s="78" customFormat="1" ht="57.75" customHeight="1" x14ac:dyDescent="0.25">
      <c r="AA964" s="105"/>
      <c r="AB964" s="105"/>
      <c r="AC964" s="105"/>
      <c r="AD964" s="105"/>
      <c r="AE964" s="105"/>
      <c r="AF964" s="105"/>
      <c r="AL964" s="105"/>
    </row>
    <row r="965" spans="27:38" s="78" customFormat="1" ht="57.75" customHeight="1" x14ac:dyDescent="0.25">
      <c r="AA965" s="105"/>
      <c r="AB965" s="105"/>
      <c r="AC965" s="105"/>
      <c r="AD965" s="105"/>
      <c r="AE965" s="105"/>
      <c r="AF965" s="105"/>
      <c r="AL965" s="105"/>
    </row>
    <row r="966" spans="27:38" s="78" customFormat="1" ht="57.75" customHeight="1" x14ac:dyDescent="0.25">
      <c r="AA966" s="105"/>
      <c r="AB966" s="105"/>
      <c r="AC966" s="105"/>
      <c r="AD966" s="105"/>
      <c r="AE966" s="105"/>
      <c r="AF966" s="105"/>
      <c r="AL966" s="105"/>
    </row>
    <row r="967" spans="27:38" s="78" customFormat="1" ht="57.75" customHeight="1" x14ac:dyDescent="0.25">
      <c r="AA967" s="105"/>
      <c r="AB967" s="105"/>
      <c r="AC967" s="105"/>
      <c r="AD967" s="105"/>
      <c r="AE967" s="105"/>
      <c r="AF967" s="105"/>
      <c r="AL967" s="105"/>
    </row>
    <row r="968" spans="27:38" s="78" customFormat="1" ht="57.75" customHeight="1" x14ac:dyDescent="0.25">
      <c r="AA968" s="105"/>
      <c r="AB968" s="105"/>
      <c r="AC968" s="105"/>
      <c r="AD968" s="105"/>
      <c r="AE968" s="105"/>
      <c r="AF968" s="105"/>
      <c r="AL968" s="105"/>
    </row>
    <row r="969" spans="27:38" s="78" customFormat="1" ht="57.75" customHeight="1" x14ac:dyDescent="0.25">
      <c r="AA969" s="105"/>
      <c r="AB969" s="105"/>
      <c r="AC969" s="105"/>
      <c r="AD969" s="105"/>
      <c r="AE969" s="105"/>
      <c r="AF969" s="105"/>
      <c r="AL969" s="105"/>
    </row>
    <row r="970" spans="27:38" s="78" customFormat="1" ht="57.75" customHeight="1" x14ac:dyDescent="0.25">
      <c r="AA970" s="105"/>
      <c r="AB970" s="105"/>
      <c r="AC970" s="105"/>
      <c r="AD970" s="105"/>
      <c r="AE970" s="105"/>
      <c r="AF970" s="105"/>
      <c r="AL970" s="105"/>
    </row>
    <row r="971" spans="27:38" s="78" customFormat="1" ht="57.75" customHeight="1" x14ac:dyDescent="0.25">
      <c r="AA971" s="105"/>
      <c r="AB971" s="105"/>
      <c r="AC971" s="105"/>
      <c r="AD971" s="105"/>
      <c r="AE971" s="105"/>
      <c r="AF971" s="105"/>
      <c r="AL971" s="105"/>
    </row>
    <row r="972" spans="27:38" s="78" customFormat="1" ht="57.75" customHeight="1" x14ac:dyDescent="0.25">
      <c r="AA972" s="105"/>
      <c r="AB972" s="105"/>
      <c r="AC972" s="105"/>
      <c r="AD972" s="105"/>
      <c r="AE972" s="105"/>
      <c r="AF972" s="105"/>
      <c r="AL972" s="105"/>
    </row>
    <row r="973" spans="27:38" s="78" customFormat="1" ht="57.75" customHeight="1" x14ac:dyDescent="0.25">
      <c r="AA973" s="105"/>
      <c r="AB973" s="105"/>
      <c r="AC973" s="105"/>
      <c r="AD973" s="105"/>
      <c r="AE973" s="105"/>
      <c r="AF973" s="105"/>
      <c r="AL973" s="105"/>
    </row>
    <row r="974" spans="27:38" s="78" customFormat="1" ht="57.75" customHeight="1" x14ac:dyDescent="0.25">
      <c r="AA974" s="105"/>
      <c r="AB974" s="105"/>
      <c r="AC974" s="105"/>
      <c r="AD974" s="105"/>
      <c r="AE974" s="105"/>
      <c r="AF974" s="105"/>
      <c r="AL974" s="105"/>
    </row>
    <row r="975" spans="27:38" s="78" customFormat="1" ht="57.75" customHeight="1" x14ac:dyDescent="0.25">
      <c r="AA975" s="105"/>
      <c r="AB975" s="105"/>
      <c r="AC975" s="105"/>
      <c r="AD975" s="105"/>
      <c r="AE975" s="105"/>
      <c r="AF975" s="105"/>
      <c r="AL975" s="105"/>
    </row>
    <row r="976" spans="27:38" s="78" customFormat="1" ht="57.75" customHeight="1" x14ac:dyDescent="0.25">
      <c r="AA976" s="105"/>
      <c r="AB976" s="105"/>
      <c r="AC976" s="105"/>
      <c r="AD976" s="105"/>
      <c r="AE976" s="105"/>
      <c r="AF976" s="105"/>
      <c r="AL976" s="105"/>
    </row>
    <row r="977" spans="27:38" s="78" customFormat="1" ht="57.75" customHeight="1" x14ac:dyDescent="0.25">
      <c r="AA977" s="105"/>
      <c r="AB977" s="105"/>
      <c r="AC977" s="105"/>
      <c r="AD977" s="105"/>
      <c r="AE977" s="105"/>
      <c r="AF977" s="105"/>
      <c r="AL977" s="105"/>
    </row>
    <row r="978" spans="27:38" s="78" customFormat="1" ht="57.75" customHeight="1" x14ac:dyDescent="0.25">
      <c r="AA978" s="105"/>
      <c r="AB978" s="105"/>
      <c r="AC978" s="105"/>
      <c r="AD978" s="105"/>
      <c r="AE978" s="105"/>
      <c r="AF978" s="105"/>
      <c r="AL978" s="105"/>
    </row>
    <row r="979" spans="27:38" s="78" customFormat="1" ht="57.75" customHeight="1" x14ac:dyDescent="0.25">
      <c r="AA979" s="105"/>
      <c r="AB979" s="105"/>
      <c r="AC979" s="105"/>
      <c r="AD979" s="105"/>
      <c r="AE979" s="105"/>
      <c r="AF979" s="105"/>
      <c r="AL979" s="105"/>
    </row>
    <row r="980" spans="27:38" s="78" customFormat="1" ht="57.75" customHeight="1" x14ac:dyDescent="0.25">
      <c r="AA980" s="105"/>
      <c r="AB980" s="105"/>
      <c r="AC980" s="105"/>
      <c r="AD980" s="105"/>
      <c r="AE980" s="105"/>
      <c r="AF980" s="105"/>
      <c r="AL980" s="105"/>
    </row>
    <row r="981" spans="27:38" s="78" customFormat="1" ht="57.75" customHeight="1" x14ac:dyDescent="0.25">
      <c r="AA981" s="105"/>
      <c r="AB981" s="105"/>
      <c r="AC981" s="105"/>
      <c r="AD981" s="105"/>
      <c r="AE981" s="105"/>
      <c r="AF981" s="105"/>
      <c r="AL981" s="105"/>
    </row>
    <row r="982" spans="27:38" s="78" customFormat="1" ht="57.75" customHeight="1" x14ac:dyDescent="0.25">
      <c r="AA982" s="105"/>
      <c r="AB982" s="105"/>
      <c r="AC982" s="105"/>
      <c r="AD982" s="105"/>
      <c r="AE982" s="105"/>
      <c r="AF982" s="105"/>
      <c r="AL982" s="105"/>
    </row>
    <row r="983" spans="27:38" s="78" customFormat="1" ht="57.75" customHeight="1" x14ac:dyDescent="0.25">
      <c r="AA983" s="105"/>
      <c r="AB983" s="105"/>
      <c r="AC983" s="105"/>
      <c r="AD983" s="105"/>
      <c r="AE983" s="105"/>
      <c r="AF983" s="105"/>
      <c r="AL983" s="105"/>
    </row>
    <row r="984" spans="27:38" s="78" customFormat="1" ht="57.75" customHeight="1" x14ac:dyDescent="0.25">
      <c r="AA984" s="105"/>
      <c r="AB984" s="105"/>
      <c r="AC984" s="105"/>
      <c r="AD984" s="105"/>
      <c r="AE984" s="105"/>
      <c r="AF984" s="105"/>
      <c r="AL984" s="105"/>
    </row>
    <row r="985" spans="27:38" s="78" customFormat="1" ht="57.75" customHeight="1" x14ac:dyDescent="0.25">
      <c r="AA985" s="105"/>
      <c r="AB985" s="105"/>
      <c r="AC985" s="105"/>
      <c r="AD985" s="105"/>
      <c r="AE985" s="105"/>
      <c r="AF985" s="105"/>
      <c r="AL985" s="105"/>
    </row>
    <row r="986" spans="27:38" s="78" customFormat="1" ht="57.75" customHeight="1" x14ac:dyDescent="0.25">
      <c r="AA986" s="105"/>
      <c r="AB986" s="105"/>
      <c r="AC986" s="105"/>
      <c r="AD986" s="105"/>
      <c r="AE986" s="105"/>
      <c r="AF986" s="105"/>
      <c r="AL986" s="105"/>
    </row>
    <row r="987" spans="27:38" s="78" customFormat="1" ht="57.75" customHeight="1" x14ac:dyDescent="0.25">
      <c r="AA987" s="105"/>
      <c r="AB987" s="105"/>
      <c r="AC987" s="105"/>
      <c r="AD987" s="105"/>
      <c r="AE987" s="105"/>
      <c r="AF987" s="105"/>
      <c r="AL987" s="105"/>
    </row>
    <row r="988" spans="27:38" s="78" customFormat="1" ht="57.75" customHeight="1" x14ac:dyDescent="0.25">
      <c r="AA988" s="105"/>
      <c r="AB988" s="105"/>
      <c r="AC988" s="105"/>
      <c r="AD988" s="105"/>
      <c r="AE988" s="105"/>
      <c r="AF988" s="105"/>
      <c r="AL988" s="105"/>
    </row>
    <row r="989" spans="27:38" s="78" customFormat="1" ht="57.75" customHeight="1" x14ac:dyDescent="0.25">
      <c r="AA989" s="105"/>
      <c r="AB989" s="105"/>
      <c r="AC989" s="105"/>
      <c r="AD989" s="105"/>
      <c r="AE989" s="105"/>
      <c r="AF989" s="105"/>
      <c r="AL989" s="105"/>
    </row>
    <row r="990" spans="27:38" s="78" customFormat="1" ht="57.75" customHeight="1" x14ac:dyDescent="0.25">
      <c r="AA990" s="105"/>
      <c r="AB990" s="105"/>
      <c r="AC990" s="105"/>
      <c r="AD990" s="105"/>
      <c r="AE990" s="105"/>
      <c r="AF990" s="105"/>
      <c r="AL990" s="105"/>
    </row>
    <row r="991" spans="27:38" s="78" customFormat="1" ht="57.75" customHeight="1" x14ac:dyDescent="0.25">
      <c r="AA991" s="105"/>
      <c r="AB991" s="105"/>
      <c r="AC991" s="105"/>
      <c r="AD991" s="105"/>
      <c r="AE991" s="105"/>
      <c r="AF991" s="105"/>
      <c r="AL991" s="105"/>
    </row>
    <row r="992" spans="27:38" s="78" customFormat="1" ht="57.75" customHeight="1" x14ac:dyDescent="0.25">
      <c r="AA992" s="105"/>
      <c r="AB992" s="105"/>
      <c r="AC992" s="105"/>
      <c r="AD992" s="105"/>
      <c r="AE992" s="105"/>
      <c r="AF992" s="105"/>
      <c r="AL992" s="105"/>
    </row>
    <row r="993" spans="27:38" s="78" customFormat="1" ht="57.75" customHeight="1" x14ac:dyDescent="0.25">
      <c r="AA993" s="105"/>
      <c r="AB993" s="105"/>
      <c r="AC993" s="105"/>
      <c r="AD993" s="105"/>
      <c r="AE993" s="105"/>
      <c r="AF993" s="105"/>
      <c r="AL993" s="105"/>
    </row>
    <row r="994" spans="27:38" s="78" customFormat="1" ht="57.75" customHeight="1" x14ac:dyDescent="0.25">
      <c r="AA994" s="105"/>
      <c r="AB994" s="105"/>
      <c r="AC994" s="105"/>
      <c r="AD994" s="105"/>
      <c r="AE994" s="105"/>
      <c r="AF994" s="105"/>
      <c r="AL994" s="105"/>
    </row>
    <row r="995" spans="27:38" s="78" customFormat="1" ht="57.75" customHeight="1" x14ac:dyDescent="0.25">
      <c r="AA995" s="105"/>
      <c r="AB995" s="105"/>
      <c r="AC995" s="105"/>
      <c r="AD995" s="105"/>
      <c r="AE995" s="105"/>
      <c r="AF995" s="105"/>
      <c r="AL995" s="105"/>
    </row>
    <row r="996" spans="27:38" s="78" customFormat="1" ht="57.75" customHeight="1" x14ac:dyDescent="0.25">
      <c r="AA996" s="105"/>
      <c r="AB996" s="105"/>
      <c r="AC996" s="105"/>
      <c r="AD996" s="105"/>
      <c r="AE996" s="105"/>
      <c r="AF996" s="105"/>
      <c r="AL996" s="105"/>
    </row>
    <row r="997" spans="27:38" s="78" customFormat="1" ht="57.75" customHeight="1" x14ac:dyDescent="0.25">
      <c r="AA997" s="105"/>
      <c r="AB997" s="105"/>
      <c r="AC997" s="105"/>
      <c r="AD997" s="105"/>
      <c r="AE997" s="105"/>
      <c r="AF997" s="105"/>
      <c r="AL997" s="105"/>
    </row>
    <row r="998" spans="27:38" s="78" customFormat="1" ht="57.75" customHeight="1" x14ac:dyDescent="0.25">
      <c r="AA998" s="105"/>
      <c r="AB998" s="105"/>
      <c r="AC998" s="105"/>
      <c r="AD998" s="105"/>
      <c r="AE998" s="105"/>
      <c r="AF998" s="105"/>
      <c r="AL998" s="105"/>
    </row>
    <row r="999" spans="27:38" s="78" customFormat="1" ht="57.75" customHeight="1" x14ac:dyDescent="0.25">
      <c r="AA999" s="105"/>
      <c r="AB999" s="105"/>
      <c r="AC999" s="105"/>
      <c r="AD999" s="105"/>
      <c r="AE999" s="105"/>
      <c r="AF999" s="105"/>
      <c r="AL999" s="105"/>
    </row>
    <row r="1000" spans="27:38" s="78" customFormat="1" ht="57.75" customHeight="1" x14ac:dyDescent="0.25">
      <c r="AA1000" s="105"/>
      <c r="AB1000" s="105"/>
      <c r="AC1000" s="105"/>
      <c r="AD1000" s="105"/>
      <c r="AE1000" s="105"/>
      <c r="AF1000" s="105"/>
      <c r="AL1000" s="105"/>
    </row>
    <row r="1001" spans="27:38" s="78" customFormat="1" ht="57.75" customHeight="1" x14ac:dyDescent="0.25">
      <c r="AA1001" s="105"/>
      <c r="AB1001" s="105"/>
      <c r="AC1001" s="105"/>
      <c r="AD1001" s="105"/>
      <c r="AE1001" s="105"/>
      <c r="AF1001" s="105"/>
      <c r="AL1001" s="105"/>
    </row>
    <row r="1002" spans="27:38" s="78" customFormat="1" ht="57.75" customHeight="1" x14ac:dyDescent="0.25">
      <c r="AA1002" s="105"/>
      <c r="AB1002" s="105"/>
      <c r="AC1002" s="105"/>
      <c r="AD1002" s="105"/>
      <c r="AE1002" s="105"/>
      <c r="AF1002" s="105"/>
      <c r="AL1002" s="105"/>
    </row>
    <row r="1003" spans="27:38" s="78" customFormat="1" ht="57.75" customHeight="1" x14ac:dyDescent="0.25">
      <c r="AA1003" s="105"/>
      <c r="AB1003" s="105"/>
      <c r="AC1003" s="105"/>
      <c r="AD1003" s="105"/>
      <c r="AE1003" s="105"/>
      <c r="AF1003" s="105"/>
      <c r="AL1003" s="105"/>
    </row>
    <row r="1004" spans="27:38" s="78" customFormat="1" ht="57.75" customHeight="1" x14ac:dyDescent="0.25">
      <c r="AA1004" s="105"/>
      <c r="AB1004" s="105"/>
      <c r="AC1004" s="105"/>
      <c r="AD1004" s="105"/>
      <c r="AE1004" s="105"/>
      <c r="AF1004" s="105"/>
      <c r="AL1004" s="105"/>
    </row>
    <row r="1005" spans="27:38" s="78" customFormat="1" ht="57.75" customHeight="1" x14ac:dyDescent="0.25">
      <c r="AA1005" s="105"/>
      <c r="AB1005" s="105"/>
      <c r="AC1005" s="105"/>
      <c r="AD1005" s="105"/>
      <c r="AE1005" s="105"/>
      <c r="AF1005" s="105"/>
      <c r="AL1005" s="105"/>
    </row>
    <row r="1006" spans="27:38" s="78" customFormat="1" ht="57.75" customHeight="1" x14ac:dyDescent="0.25">
      <c r="AA1006" s="105"/>
      <c r="AB1006" s="105"/>
      <c r="AC1006" s="105"/>
      <c r="AD1006" s="105"/>
      <c r="AE1006" s="105"/>
      <c r="AF1006" s="105"/>
      <c r="AL1006" s="105"/>
    </row>
    <row r="1007" spans="27:38" s="78" customFormat="1" ht="57.75" customHeight="1" x14ac:dyDescent="0.25">
      <c r="AA1007" s="105"/>
      <c r="AB1007" s="105"/>
      <c r="AC1007" s="105"/>
      <c r="AD1007" s="105"/>
      <c r="AE1007" s="105"/>
      <c r="AF1007" s="105"/>
      <c r="AL1007" s="105"/>
    </row>
    <row r="1008" spans="27:38" s="78" customFormat="1" ht="57.75" customHeight="1" x14ac:dyDescent="0.25">
      <c r="AA1008" s="105"/>
      <c r="AB1008" s="105"/>
      <c r="AC1008" s="105"/>
      <c r="AD1008" s="105"/>
      <c r="AE1008" s="105"/>
      <c r="AF1008" s="105"/>
      <c r="AL1008" s="105"/>
    </row>
    <row r="1009" spans="27:38" s="78" customFormat="1" ht="57.75" customHeight="1" x14ac:dyDescent="0.25">
      <c r="AA1009" s="105"/>
      <c r="AB1009" s="105"/>
      <c r="AC1009" s="105"/>
      <c r="AD1009" s="105"/>
      <c r="AE1009" s="105"/>
      <c r="AF1009" s="105"/>
      <c r="AL1009" s="105"/>
    </row>
    <row r="1010" spans="27:38" s="78" customFormat="1" ht="57.75" customHeight="1" x14ac:dyDescent="0.25">
      <c r="AA1010" s="105"/>
      <c r="AB1010" s="105"/>
      <c r="AC1010" s="105"/>
      <c r="AD1010" s="105"/>
      <c r="AE1010" s="105"/>
      <c r="AF1010" s="105"/>
      <c r="AL1010" s="105"/>
    </row>
    <row r="1011" spans="27:38" s="78" customFormat="1" ht="57.75" customHeight="1" x14ac:dyDescent="0.25">
      <c r="AA1011" s="105"/>
      <c r="AB1011" s="105"/>
      <c r="AC1011" s="105"/>
      <c r="AD1011" s="105"/>
      <c r="AE1011" s="105"/>
      <c r="AF1011" s="105"/>
      <c r="AL1011" s="105"/>
    </row>
  </sheetData>
  <mergeCells count="2">
    <mergeCell ref="A1:X1"/>
    <mergeCell ref="Y1:AK1"/>
  </mergeCells>
  <dataValidations count="44">
    <dataValidation type="list" allowBlank="1" showErrorMessage="1" sqref="Y121" xr:uid="{00000000-0002-0000-0000-00002B000000}">
      <formula1>$K$3:$K$6</formula1>
    </dataValidation>
    <dataValidation type="list" allowBlank="1" showErrorMessage="1" sqref="AE89:AE91" xr:uid="{00000000-0002-0000-0000-00002A000000}">
      <formula1>$L$32:$L$38</formula1>
    </dataValidation>
    <dataValidation type="list" allowBlank="1" showErrorMessage="1" sqref="AF79 AF135" xr:uid="{00000000-0002-0000-0000-000029000000}">
      <formula1>$M$151:$M$153</formula1>
    </dataValidation>
    <dataValidation type="list" allowBlank="1" showErrorMessage="1" sqref="AG7 AG124:AG133 AG120 AG86 AG9:AG10" xr:uid="{00000000-0002-0000-0000-000028000000}">
      <formula1>$S$6:$S$7</formula1>
    </dataValidation>
    <dataValidation type="list" allowBlank="1" showErrorMessage="1" sqref="AG81" xr:uid="{00000000-0002-0000-0000-000027000000}">
      <formula1>$S$146:$S$149</formula1>
    </dataValidation>
    <dataValidation type="list" allowBlank="1" showErrorMessage="1" sqref="AE43 AE63 AE46:AE47" xr:uid="{00000000-0002-0000-0000-000026000000}">
      <formula1>$L$3</formula1>
    </dataValidation>
    <dataValidation type="list" allowBlank="1" showErrorMessage="1" sqref="T8:W8 S124:S133 L127:L133 S120 S86:S87 Z8:AL8" xr:uid="{00000000-0002-0000-0000-000025000000}">
      <formula1>$J$6:$J$7</formula1>
    </dataValidation>
    <dataValidation type="list" allowBlank="1" showErrorMessage="1" sqref="S192 S218:S222 S208:S209 S204" xr:uid="{00000000-0002-0000-0000-000024000000}">
      <formula1>$L$22:$L$30</formula1>
    </dataValidation>
    <dataValidation type="list" allowBlank="1" showErrorMessage="1" sqref="S47:S52 S54:S55" xr:uid="{00000000-0002-0000-0000-000023000000}">
      <formula1>$J$3</formula1>
    </dataValidation>
    <dataValidation type="list" allowBlank="1" showErrorMessage="1" sqref="S67:S68 S106:S119 S90:S103 S71:S76" xr:uid="{00000000-0002-0000-0000-000022000000}">
      <formula1>$J$34</formula1>
    </dataValidation>
    <dataValidation type="list" allowBlank="1" showErrorMessage="1" sqref="AG14:AG18" xr:uid="{00000000-0002-0000-0000-000021000000}">
      <formula1>$S$12:$S$13</formula1>
    </dataValidation>
    <dataValidation type="list" allowBlank="1" showErrorMessage="1" sqref="AE82 AE84" xr:uid="{00000000-0002-0000-0000-000020000000}">
      <formula1>$L$140:$L$146</formula1>
    </dataValidation>
    <dataValidation type="list" allowBlank="1" showErrorMessage="1" sqref="AG70 AG89:AG91" xr:uid="{00000000-0002-0000-0000-00001F000000}">
      <formula1>$S$32</formula1>
    </dataValidation>
    <dataValidation type="list" allowBlank="1" showErrorMessage="1" sqref="AG4:AG6" xr:uid="{00000000-0002-0000-0000-00001E000000}">
      <formula1>$J$7:$J$8</formula1>
    </dataValidation>
    <dataValidation type="list" allowBlank="1" showErrorMessage="1" sqref="AF192 AF221:AF222 AF218:AF219 AF208:AF209 AF204" xr:uid="{00000000-0002-0000-0000-00001D000000}">
      <formula1>$O$22:$O$31</formula1>
    </dataValidation>
    <dataValidation type="list" allowBlank="1" showErrorMessage="1" sqref="AF82:AF84 AF86" xr:uid="{00000000-0002-0000-0000-00001C000000}">
      <formula1>$M$140:$M$144</formula1>
    </dataValidation>
    <dataValidation type="list" allowBlank="1" showErrorMessage="1" sqref="AG44 AG46:AG49 AG51:AG56" xr:uid="{00000000-0002-0000-0000-00001B000000}">
      <formula1>$S$3</formula1>
    </dataValidation>
    <dataValidation type="list" allowBlank="1" showErrorMessage="1" sqref="AF70 AF89:AF91" xr:uid="{00000000-0002-0000-0000-00001A000000}">
      <formula1>$M$32:$M$36</formula1>
    </dataValidation>
    <dataValidation type="list" allowBlank="1" showErrorMessage="1" sqref="AE7 AE87" xr:uid="{00000000-0002-0000-0000-000019000000}">
      <formula1>$L$6:$L$10</formula1>
    </dataValidation>
    <dataValidation type="list" allowBlank="1" showErrorMessage="1" sqref="AF67:AF69 AF106:AF119 AF92:AF103 AF71:AF76" xr:uid="{00000000-0002-0000-0000-000018000000}">
      <formula1>$M$34:$M$38</formula1>
    </dataValidation>
    <dataValidation type="list" allowBlank="1" showErrorMessage="1" sqref="AG67:AG69 AG106:AG118 AG92:AG103 AG71:AG76" xr:uid="{00000000-0002-0000-0000-000017000000}">
      <formula1>$S$34</formula1>
    </dataValidation>
    <dataValidation type="list" allowBlank="1" showErrorMessage="1" sqref="AE64" xr:uid="{00000000-0002-0000-0000-000016000000}">
      <formula1>$L$3:$L$4</formula1>
    </dataValidation>
    <dataValidation type="list" allowBlank="1" showErrorMessage="1" sqref="S81" xr:uid="{00000000-0002-0000-0000-000015000000}">
      <formula1>$J$146:$J$149</formula1>
    </dataValidation>
    <dataValidation type="list" allowBlank="1" showErrorMessage="1" sqref="AE192 AE218:AE222 AE208:AE209 AE204" xr:uid="{00000000-0002-0000-0000-000014000000}">
      <formula1>$N$22:$N$35</formula1>
    </dataValidation>
    <dataValidation type="list" allowBlank="1" showErrorMessage="1" sqref="AE37:AE39 AE79 AE62" xr:uid="{00000000-0002-0000-0000-000013000000}">
      <formula1>$L$151:$L$155</formula1>
    </dataValidation>
    <dataValidation type="list" allowBlank="1" showErrorMessage="1" sqref="Y112" xr:uid="{00000000-0002-0000-0000-000012000000}">
      <formula1>$T$3:$T$7</formula1>
    </dataValidation>
    <dataValidation type="list" allowBlank="1" showErrorMessage="1" sqref="AE81" xr:uid="{00000000-0002-0000-0000-000011000000}">
      <formula1>$L$146:$L$152</formula1>
    </dataValidation>
    <dataValidation type="list" allowBlank="1" showErrorMessage="1" sqref="AE48:AE52" xr:uid="{00000000-0002-0000-0000-000010000000}">
      <formula1>$L$3:$L$6</formula1>
    </dataValidation>
    <dataValidation type="list" allowBlank="1" showErrorMessage="1" sqref="AF14:AF20" xr:uid="{00000000-0002-0000-0000-00000F000000}">
      <formula1>$M$12:$M$13</formula1>
    </dataValidation>
    <dataValidation type="list" allowBlank="1" showErrorMessage="1" sqref="L12:L13 AF11:AG13 AG20:AG23 S21:S26 AF24:AG26 AG27 AF42:AG43 AF44 AF45:AG45 S42:S46 AF46 AF57:AG57 AF58:AF59 AF61 AF63 S64:S66 AF64:AG66 AG121:AG122 S121:S123 AF123:AG123 S134 AF134:AG134 AF138:AG138 S138:S140 AE139:AG140 S143 AF143:AG143 S187 AF187:AG187 AF189:AG190 S189:S191 AE191 AG191:AG192 AE197 AG197 AE198:AG200 S197:S201 AF201:AG201 S203 AE203:AG203 AG204 S207 AE207:AG207 AG209 AG218:AG222 S226" xr:uid="{00000000-0002-0000-0000-00000E000000}">
      <formula1>#REF!</formula1>
    </dataValidation>
    <dataValidation type="list" allowBlank="1" showErrorMessage="1" sqref="AG82 AG84" xr:uid="{00000000-0002-0000-0000-00000D000000}">
      <formula1>$S$140:$S$143</formula1>
    </dataValidation>
    <dataValidation type="list" allowBlank="1" showErrorMessage="1" sqref="AE66:AE76 AE98:AE102 AE92:AE94" xr:uid="{00000000-0002-0000-0000-00000C000000}">
      <formula1>$L$34:$L$40</formula1>
    </dataValidation>
    <dataValidation type="list" allowBlank="1" showErrorMessage="1" sqref="S79 S135 L135" xr:uid="{00000000-0002-0000-0000-00000B000000}">
      <formula1>$J$151:$J$152</formula1>
    </dataValidation>
    <dataValidation type="list" allowBlank="1" showErrorMessage="1" sqref="AG208 AH220" xr:uid="{00000000-0002-0000-0000-00000A000000}">
      <formula1>$U$22:$U$30</formula1>
    </dataValidation>
    <dataValidation type="list" allowBlank="1" showErrorMessage="1" sqref="S82:S84" xr:uid="{00000000-0002-0000-0000-000009000000}">
      <formula1>$J$140:$J$143</formula1>
    </dataValidation>
    <dataValidation type="list" allowBlank="1" showErrorMessage="1" sqref="AF81" xr:uid="{00000000-0002-0000-0000-000008000000}">
      <formula1>$M$146:$M$150</formula1>
    </dataValidation>
    <dataValidation type="list" allowBlank="1" showErrorMessage="1" sqref="AE4:AE6" xr:uid="{00000000-0002-0000-0000-000007000000}">
      <formula1>$F$7:$F$11</formula1>
    </dataValidation>
    <dataValidation type="list" allowBlank="1" showErrorMessage="1" sqref="AG79 AG135" xr:uid="{00000000-0002-0000-0000-000006000000}">
      <formula1>$S$151:$S$152</formula1>
    </dataValidation>
    <dataValidation type="list" allowBlank="1" showErrorMessage="1" sqref="L53 S53" xr:uid="{00000000-0002-0000-0000-000005000000}">
      <formula1>$J$5:$J$6</formula1>
    </dataValidation>
    <dataValidation type="list" allowBlank="1" showErrorMessage="1" sqref="AF7 AF124:AF133 AF120 AF9:AF10" xr:uid="{00000000-0002-0000-0000-000004000000}">
      <formula1>$M$6:$M$7</formula1>
    </dataValidation>
    <dataValidation type="list" allowBlank="1" showErrorMessage="1" sqref="AF121:AF122" xr:uid="{00000000-0002-0000-0000-000003000000}">
      <formula1>$M$3</formula1>
    </dataValidation>
    <dataValidation type="list" allowBlank="1" showErrorMessage="1" sqref="AF47:AF55" xr:uid="{00000000-0002-0000-0000-000002000000}">
      <formula1>$M$3:$M$4</formula1>
    </dataValidation>
    <dataValidation type="list" allowBlank="1" showErrorMessage="1" sqref="S70 S89" xr:uid="{00000000-0002-0000-0000-000001000000}">
      <formula1>$J$32</formula1>
    </dataValidation>
    <dataValidation type="list" allowBlank="1" showErrorMessage="1" sqref="Z48" xr:uid="{00000000-0002-0000-0000-000000000000}">
      <formula1>$P$39:$P$42</formula1>
    </dataValidation>
  </dataValidations>
  <printOptions horizontalCentered="1"/>
  <pageMargins left="0.19685039370078741" right="0.19685039370078741" top="0.19685039370078741" bottom="0.19685039370078741" header="0" footer="0"/>
  <pageSetup paperSize="8" fitToHeight="0" orientation="landscape" r:id="rId1"/>
  <ignoredErrors>
    <ignoredError sqref="B3"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B48C1-E505-4494-AD29-92BEBC89FD76}">
  <sheetPr>
    <tabColor rgb="FF7030A0"/>
    <pageSetUpPr fitToPage="1"/>
  </sheetPr>
  <dimension ref="A1:AQ1266"/>
  <sheetViews>
    <sheetView zoomScale="82" zoomScaleNormal="82" workbookViewId="0">
      <pane ySplit="3" topLeftCell="A4" activePane="bottomLeft" state="frozen"/>
      <selection pane="bottomLeft" activeCell="Q7" sqref="Q7"/>
    </sheetView>
  </sheetViews>
  <sheetFormatPr baseColWidth="10" defaultColWidth="27.85546875" defaultRowHeight="69" customHeight="1" x14ac:dyDescent="0.25"/>
  <cols>
    <col min="1" max="1" width="18" customWidth="1"/>
    <col min="2" max="2" width="13.28515625" style="26" customWidth="1"/>
    <col min="3" max="3" width="31" style="25" customWidth="1"/>
    <col min="4" max="4" width="49.28515625" style="25" customWidth="1"/>
    <col min="5" max="5" width="67.85546875" customWidth="1"/>
    <col min="6" max="6" width="36.7109375" customWidth="1"/>
    <col min="7" max="7" width="15.85546875" hidden="1" customWidth="1"/>
    <col min="8" max="8" width="32.140625" style="39" hidden="1" customWidth="1"/>
    <col min="9" max="9" width="23.140625" hidden="1" customWidth="1"/>
    <col min="10" max="10" width="27.85546875" hidden="1" customWidth="1"/>
    <col min="11" max="11" width="25" hidden="1" customWidth="1"/>
    <col min="12" max="12" width="19" hidden="1" customWidth="1"/>
    <col min="13" max="13" width="17.5703125" hidden="1" customWidth="1"/>
    <col min="14" max="14" width="19" hidden="1" customWidth="1"/>
    <col min="15" max="15" width="24.7109375" hidden="1" customWidth="1"/>
    <col min="16" max="16" width="17.85546875" customWidth="1"/>
    <col min="17" max="17" width="83.7109375" customWidth="1"/>
    <col min="18" max="18" width="62.7109375" customWidth="1"/>
    <col min="19" max="19" width="48" customWidth="1"/>
  </cols>
  <sheetData>
    <row r="1" spans="1:36" ht="27.75" customHeight="1" x14ac:dyDescent="0.25">
      <c r="A1" s="154" t="s">
        <v>4697</v>
      </c>
      <c r="B1" s="154"/>
      <c r="C1" s="154"/>
      <c r="D1" s="154"/>
      <c r="E1" s="154"/>
      <c r="F1" s="154"/>
      <c r="G1" s="154"/>
      <c r="H1" s="154"/>
      <c r="I1" s="154"/>
      <c r="J1" s="154"/>
      <c r="K1" s="154"/>
      <c r="L1" s="154"/>
      <c r="M1" s="154"/>
      <c r="N1" s="154"/>
      <c r="O1" s="154"/>
      <c r="P1" s="154"/>
      <c r="Q1" s="154"/>
      <c r="R1" s="154"/>
      <c r="S1" s="154"/>
    </row>
    <row r="2" spans="1:36" ht="27.75" customHeight="1" x14ac:dyDescent="0.25">
      <c r="B2" s="109"/>
      <c r="C2" s="153" t="s">
        <v>4696</v>
      </c>
      <c r="D2" s="153"/>
      <c r="E2" s="153"/>
      <c r="F2" s="110"/>
      <c r="G2" s="43"/>
      <c r="H2" s="43"/>
      <c r="I2" s="43"/>
      <c r="J2" s="43"/>
      <c r="K2" s="108">
        <v>2024</v>
      </c>
      <c r="L2" s="108">
        <v>2024</v>
      </c>
      <c r="M2" s="108">
        <v>2025</v>
      </c>
      <c r="N2" s="108">
        <v>2024</v>
      </c>
      <c r="O2" s="108">
        <v>2024</v>
      </c>
      <c r="P2" s="108"/>
      <c r="Q2" s="151" t="s">
        <v>4695</v>
      </c>
      <c r="R2" s="152"/>
      <c r="S2" s="152"/>
    </row>
    <row r="3" spans="1:36" ht="69" customHeight="1" x14ac:dyDescent="0.25">
      <c r="A3" s="107" t="s">
        <v>4698</v>
      </c>
      <c r="B3" s="107" t="s">
        <v>4699</v>
      </c>
      <c r="C3" s="107" t="s">
        <v>4700</v>
      </c>
      <c r="D3" s="107" t="s">
        <v>4701</v>
      </c>
      <c r="E3" s="107" t="s">
        <v>72</v>
      </c>
      <c r="F3" s="107" t="s">
        <v>73</v>
      </c>
      <c r="G3" s="107" t="s">
        <v>74</v>
      </c>
      <c r="H3" s="107" t="s">
        <v>75</v>
      </c>
      <c r="I3" s="107" t="s">
        <v>4060</v>
      </c>
      <c r="J3" s="107" t="s">
        <v>78</v>
      </c>
      <c r="K3" s="107" t="s">
        <v>79</v>
      </c>
      <c r="L3" s="107" t="s">
        <v>80</v>
      </c>
      <c r="M3" s="107" t="s">
        <v>81</v>
      </c>
      <c r="N3" s="107" t="s">
        <v>82</v>
      </c>
      <c r="O3" s="107" t="s">
        <v>83</v>
      </c>
      <c r="P3" s="107" t="s">
        <v>4693</v>
      </c>
      <c r="Q3" s="107" t="s">
        <v>76</v>
      </c>
      <c r="R3" s="107" t="s">
        <v>77</v>
      </c>
      <c r="S3" s="107" t="s">
        <v>4694</v>
      </c>
      <c r="T3" s="20"/>
      <c r="U3" s="20"/>
      <c r="V3" s="20"/>
      <c r="W3" s="20"/>
      <c r="X3" s="20"/>
      <c r="Y3" s="20"/>
      <c r="Z3" s="20"/>
      <c r="AA3" s="20"/>
      <c r="AB3" s="20"/>
      <c r="AC3" s="20"/>
      <c r="AD3" s="20"/>
      <c r="AE3" s="20"/>
      <c r="AF3" s="20"/>
      <c r="AG3" s="20"/>
      <c r="AH3" s="20"/>
      <c r="AI3" s="20"/>
      <c r="AJ3" s="20"/>
    </row>
    <row r="4" spans="1:36" s="30" customFormat="1" ht="69" customHeight="1" x14ac:dyDescent="0.25">
      <c r="A4" s="115" t="s">
        <v>4702</v>
      </c>
      <c r="B4" s="121" t="s">
        <v>69</v>
      </c>
      <c r="C4" s="122" t="s">
        <v>694</v>
      </c>
      <c r="D4" s="122" t="s">
        <v>695</v>
      </c>
      <c r="E4" s="123"/>
      <c r="F4" s="132" t="s">
        <v>687</v>
      </c>
      <c r="G4" s="132"/>
      <c r="H4" s="132" t="s">
        <v>688</v>
      </c>
      <c r="I4" s="132" t="s">
        <v>689</v>
      </c>
      <c r="J4" s="132" t="s">
        <v>690</v>
      </c>
      <c r="K4" s="132" t="s">
        <v>691</v>
      </c>
      <c r="L4" s="132" t="s">
        <v>692</v>
      </c>
      <c r="M4" s="132" t="s">
        <v>692</v>
      </c>
      <c r="N4" s="133">
        <v>3000</v>
      </c>
      <c r="O4" s="133">
        <v>0</v>
      </c>
      <c r="P4" s="131">
        <v>3000</v>
      </c>
      <c r="Q4" s="116" t="s">
        <v>98</v>
      </c>
      <c r="R4" s="116" t="s">
        <v>4703</v>
      </c>
      <c r="S4" s="116"/>
      <c r="U4" s="29"/>
      <c r="V4" s="29"/>
      <c r="W4" s="29"/>
      <c r="X4" s="29"/>
      <c r="Y4" s="29"/>
      <c r="Z4" s="29"/>
      <c r="AA4" s="29"/>
      <c r="AB4" s="29"/>
      <c r="AC4" s="29"/>
      <c r="AD4" s="29"/>
      <c r="AE4" s="29"/>
      <c r="AF4" s="29"/>
      <c r="AG4" s="29"/>
      <c r="AH4" s="29"/>
      <c r="AI4" s="29"/>
      <c r="AJ4" s="29"/>
    </row>
    <row r="5" spans="1:36" s="30" customFormat="1" ht="69" customHeight="1" x14ac:dyDescent="0.25">
      <c r="A5" s="115" t="s">
        <v>4702</v>
      </c>
      <c r="B5" s="121" t="s">
        <v>69</v>
      </c>
      <c r="C5" s="122" t="s">
        <v>701</v>
      </c>
      <c r="D5" s="122" t="s">
        <v>702</v>
      </c>
      <c r="E5" s="123" t="s">
        <v>696</v>
      </c>
      <c r="F5" s="132" t="s">
        <v>697</v>
      </c>
      <c r="G5" s="132"/>
      <c r="H5" s="132" t="s">
        <v>698</v>
      </c>
      <c r="I5" s="132" t="s">
        <v>689</v>
      </c>
      <c r="J5" s="132" t="s">
        <v>699</v>
      </c>
      <c r="K5" s="132">
        <v>90</v>
      </c>
      <c r="L5" s="132" t="s">
        <v>700</v>
      </c>
      <c r="M5" s="132">
        <v>90</v>
      </c>
      <c r="N5" s="133">
        <v>120000</v>
      </c>
      <c r="O5" s="133">
        <v>0</v>
      </c>
      <c r="P5" s="131">
        <v>120000</v>
      </c>
      <c r="Q5" s="116" t="s">
        <v>98</v>
      </c>
      <c r="R5" s="116" t="s">
        <v>4703</v>
      </c>
      <c r="S5" s="116"/>
      <c r="U5" s="29"/>
      <c r="V5" s="29"/>
      <c r="W5" s="29"/>
      <c r="X5" s="29"/>
      <c r="Y5" s="29"/>
      <c r="Z5" s="29"/>
      <c r="AA5" s="29"/>
      <c r="AB5" s="29"/>
      <c r="AC5" s="29"/>
      <c r="AD5" s="29"/>
      <c r="AE5" s="29"/>
      <c r="AF5" s="29"/>
      <c r="AG5" s="29"/>
      <c r="AH5" s="29"/>
      <c r="AI5" s="29"/>
      <c r="AJ5" s="29"/>
    </row>
    <row r="6" spans="1:36" s="30" customFormat="1" ht="69" customHeight="1" x14ac:dyDescent="0.25">
      <c r="A6" s="117" t="s">
        <v>4706</v>
      </c>
      <c r="B6" s="121" t="s">
        <v>12</v>
      </c>
      <c r="C6" s="122" t="s">
        <v>163</v>
      </c>
      <c r="D6" s="122" t="s">
        <v>162</v>
      </c>
      <c r="E6" s="123" t="s">
        <v>162</v>
      </c>
      <c r="F6" s="132"/>
      <c r="G6" s="132"/>
      <c r="H6" s="132" t="s">
        <v>163</v>
      </c>
      <c r="I6" s="132"/>
      <c r="J6" s="132"/>
      <c r="K6" s="132"/>
      <c r="L6" s="132"/>
      <c r="M6" s="132"/>
      <c r="N6" s="133">
        <v>372500</v>
      </c>
      <c r="O6" s="133">
        <v>175489.59</v>
      </c>
      <c r="P6" s="131">
        <v>290100</v>
      </c>
      <c r="Q6" s="116" t="s">
        <v>140</v>
      </c>
      <c r="R6" s="116" t="s">
        <v>4704</v>
      </c>
      <c r="S6" s="116" t="s">
        <v>4705</v>
      </c>
      <c r="U6" s="29"/>
      <c r="V6" s="29"/>
      <c r="W6" s="29"/>
      <c r="X6" s="29"/>
      <c r="Y6" s="29"/>
      <c r="Z6" s="29"/>
      <c r="AA6" s="29"/>
      <c r="AB6" s="29"/>
      <c r="AC6" s="29"/>
      <c r="AD6" s="29"/>
      <c r="AE6" s="29"/>
      <c r="AF6" s="29"/>
      <c r="AG6" s="29"/>
      <c r="AH6" s="29"/>
      <c r="AI6" s="29"/>
      <c r="AJ6" s="29"/>
    </row>
    <row r="7" spans="1:36" s="30" customFormat="1" ht="69" customHeight="1" x14ac:dyDescent="0.25">
      <c r="A7" s="117" t="s">
        <v>4706</v>
      </c>
      <c r="B7" s="121" t="s">
        <v>12</v>
      </c>
      <c r="C7" s="122" t="s">
        <v>163</v>
      </c>
      <c r="D7" s="122" t="s">
        <v>162</v>
      </c>
      <c r="E7" s="123" t="s">
        <v>197</v>
      </c>
      <c r="F7" s="132"/>
      <c r="G7" s="132"/>
      <c r="H7" s="132" t="s">
        <v>198</v>
      </c>
      <c r="I7" s="132"/>
      <c r="J7" s="132"/>
      <c r="K7" s="132"/>
      <c r="L7" s="132"/>
      <c r="M7" s="132"/>
      <c r="N7" s="133"/>
      <c r="O7" s="133"/>
      <c r="P7" s="131"/>
      <c r="Q7" s="116" t="s">
        <v>140</v>
      </c>
      <c r="R7" s="116" t="s">
        <v>4704</v>
      </c>
      <c r="S7" s="116" t="s">
        <v>4705</v>
      </c>
      <c r="U7" s="29"/>
      <c r="V7" s="29"/>
      <c r="W7" s="29"/>
      <c r="X7" s="29"/>
      <c r="Y7" s="29"/>
      <c r="Z7" s="29"/>
      <c r="AA7" s="29"/>
      <c r="AB7" s="29"/>
      <c r="AC7" s="29"/>
      <c r="AD7" s="29"/>
      <c r="AE7" s="29"/>
      <c r="AF7" s="29"/>
      <c r="AG7" s="29"/>
      <c r="AH7" s="29"/>
      <c r="AI7" s="29"/>
      <c r="AJ7" s="29"/>
    </row>
    <row r="8" spans="1:36" s="30" customFormat="1" ht="69" customHeight="1" x14ac:dyDescent="0.25">
      <c r="A8" s="115" t="s">
        <v>4702</v>
      </c>
      <c r="B8" s="121" t="s">
        <v>12</v>
      </c>
      <c r="C8" s="124" t="s">
        <v>165</v>
      </c>
      <c r="D8" s="122" t="s">
        <v>164</v>
      </c>
      <c r="E8" s="123" t="s">
        <v>164</v>
      </c>
      <c r="F8" s="132"/>
      <c r="G8" s="132"/>
      <c r="H8" s="132" t="s">
        <v>165</v>
      </c>
      <c r="I8" s="132"/>
      <c r="J8" s="132"/>
      <c r="K8" s="132"/>
      <c r="L8" s="132"/>
      <c r="M8" s="132"/>
      <c r="N8" s="133">
        <v>20000</v>
      </c>
      <c r="O8" s="133">
        <v>0</v>
      </c>
      <c r="P8" s="131">
        <v>20000</v>
      </c>
      <c r="Q8" s="116" t="s">
        <v>98</v>
      </c>
      <c r="R8" s="116" t="s">
        <v>4707</v>
      </c>
      <c r="S8" s="116"/>
      <c r="U8" s="29"/>
      <c r="V8" s="29"/>
      <c r="W8" s="29"/>
      <c r="X8" s="29"/>
      <c r="Y8" s="29"/>
      <c r="Z8" s="29"/>
      <c r="AA8" s="29"/>
      <c r="AB8" s="29"/>
      <c r="AC8" s="29"/>
      <c r="AD8" s="29"/>
      <c r="AE8" s="29"/>
      <c r="AF8" s="29"/>
      <c r="AG8" s="29"/>
      <c r="AH8" s="29"/>
      <c r="AI8" s="29"/>
      <c r="AJ8" s="29"/>
    </row>
    <row r="9" spans="1:36" s="30" customFormat="1" ht="69" customHeight="1" x14ac:dyDescent="0.25">
      <c r="A9" s="117" t="s">
        <v>4706</v>
      </c>
      <c r="B9" s="121" t="s">
        <v>12</v>
      </c>
      <c r="C9" s="122" t="s">
        <v>168</v>
      </c>
      <c r="D9" s="122" t="s">
        <v>169</v>
      </c>
      <c r="E9" s="123" t="s">
        <v>166</v>
      </c>
      <c r="F9" s="132"/>
      <c r="G9" s="132"/>
      <c r="H9" s="132" t="s">
        <v>167</v>
      </c>
      <c r="I9" s="132"/>
      <c r="J9" s="132"/>
      <c r="K9" s="132"/>
      <c r="L9" s="132" t="s">
        <v>150</v>
      </c>
      <c r="M9" s="132"/>
      <c r="N9" s="134">
        <f>SUM(N10:N20)</f>
        <v>837057.5</v>
      </c>
      <c r="O9" s="134">
        <f>SUM(O10:O20)</f>
        <v>425678.82</v>
      </c>
      <c r="P9" s="131">
        <f>SUM(P10:P20)</f>
        <v>537977</v>
      </c>
      <c r="Q9" s="116" t="s">
        <v>140</v>
      </c>
      <c r="R9" s="116" t="s">
        <v>4708</v>
      </c>
      <c r="S9" s="116" t="s">
        <v>4709</v>
      </c>
      <c r="U9" s="29"/>
      <c r="V9" s="29"/>
      <c r="W9" s="29"/>
      <c r="X9" s="29"/>
      <c r="Y9" s="29"/>
      <c r="Z9" s="29"/>
      <c r="AA9" s="29"/>
      <c r="AB9" s="29"/>
      <c r="AC9" s="29"/>
      <c r="AD9" s="29"/>
      <c r="AE9" s="29"/>
      <c r="AF9" s="29"/>
      <c r="AG9" s="29"/>
      <c r="AH9" s="29"/>
      <c r="AI9" s="29"/>
      <c r="AJ9" s="29"/>
    </row>
    <row r="10" spans="1:36" s="30" customFormat="1" ht="69" customHeight="1" x14ac:dyDescent="0.25">
      <c r="A10" s="117" t="s">
        <v>4706</v>
      </c>
      <c r="B10" s="121" t="s">
        <v>12</v>
      </c>
      <c r="C10" s="122" t="s">
        <v>168</v>
      </c>
      <c r="D10" s="122" t="s">
        <v>169</v>
      </c>
      <c r="E10" s="123" t="s">
        <v>170</v>
      </c>
      <c r="F10" s="132" t="s">
        <v>171</v>
      </c>
      <c r="G10" s="132" t="s">
        <v>91</v>
      </c>
      <c r="H10" s="132" t="s">
        <v>167</v>
      </c>
      <c r="I10" s="132"/>
      <c r="J10" s="132" t="s">
        <v>172</v>
      </c>
      <c r="K10" s="132">
        <v>7</v>
      </c>
      <c r="L10" s="132">
        <v>7</v>
      </c>
      <c r="M10" s="132"/>
      <c r="N10" s="133">
        <v>275000</v>
      </c>
      <c r="O10" s="133">
        <v>5042.32</v>
      </c>
      <c r="P10" s="131"/>
      <c r="Q10" s="116" t="s">
        <v>140</v>
      </c>
      <c r="R10" s="116" t="s">
        <v>4708</v>
      </c>
      <c r="S10" s="116" t="s">
        <v>4709</v>
      </c>
      <c r="U10" s="31"/>
      <c r="V10" s="35"/>
      <c r="W10" s="31"/>
      <c r="X10" s="31"/>
      <c r="Y10" s="32"/>
      <c r="Z10" s="32"/>
      <c r="AA10" s="33"/>
      <c r="AB10" s="32"/>
      <c r="AC10" s="32"/>
      <c r="AD10" s="34"/>
      <c r="AE10" s="29"/>
      <c r="AF10" s="29"/>
      <c r="AG10" s="29"/>
      <c r="AH10" s="29"/>
      <c r="AI10" s="29"/>
      <c r="AJ10" s="29"/>
    </row>
    <row r="11" spans="1:36" s="30" customFormat="1" ht="69" customHeight="1" x14ac:dyDescent="0.25">
      <c r="A11" s="117" t="s">
        <v>4706</v>
      </c>
      <c r="B11" s="121" t="s">
        <v>12</v>
      </c>
      <c r="C11" s="122" t="s">
        <v>168</v>
      </c>
      <c r="D11" s="122" t="s">
        <v>169</v>
      </c>
      <c r="E11" s="123" t="s">
        <v>535</v>
      </c>
      <c r="F11" s="132" t="s">
        <v>536</v>
      </c>
      <c r="G11" s="132" t="s">
        <v>91</v>
      </c>
      <c r="H11" s="132" t="s">
        <v>537</v>
      </c>
      <c r="I11" s="132" t="s">
        <v>132</v>
      </c>
      <c r="J11" s="132" t="s">
        <v>538</v>
      </c>
      <c r="K11" s="132">
        <v>1</v>
      </c>
      <c r="L11" s="132">
        <v>1</v>
      </c>
      <c r="M11" s="132">
        <v>1</v>
      </c>
      <c r="N11" s="133">
        <v>20000</v>
      </c>
      <c r="O11" s="133">
        <v>4187.21</v>
      </c>
      <c r="P11" s="131">
        <v>40000</v>
      </c>
      <c r="Q11" s="116" t="s">
        <v>140</v>
      </c>
      <c r="R11" s="116" t="s">
        <v>4708</v>
      </c>
      <c r="S11" s="116" t="s">
        <v>4709</v>
      </c>
      <c r="U11" s="29"/>
      <c r="V11" s="29"/>
      <c r="W11" s="29"/>
      <c r="X11" s="29"/>
      <c r="Y11" s="29"/>
      <c r="Z11" s="29"/>
      <c r="AA11" s="29"/>
      <c r="AB11" s="29"/>
      <c r="AC11" s="29"/>
      <c r="AD11" s="29"/>
      <c r="AE11" s="29"/>
      <c r="AF11" s="29"/>
      <c r="AG11" s="29"/>
      <c r="AH11" s="29"/>
      <c r="AI11" s="29"/>
      <c r="AJ11" s="29"/>
    </row>
    <row r="12" spans="1:36" s="30" customFormat="1" ht="69" customHeight="1" x14ac:dyDescent="0.25">
      <c r="A12" s="117" t="s">
        <v>4706</v>
      </c>
      <c r="B12" s="121" t="s">
        <v>12</v>
      </c>
      <c r="C12" s="122" t="s">
        <v>168</v>
      </c>
      <c r="D12" s="122" t="s">
        <v>169</v>
      </c>
      <c r="E12" s="123" t="s">
        <v>535</v>
      </c>
      <c r="F12" s="132" t="s">
        <v>540</v>
      </c>
      <c r="G12" s="132" t="s">
        <v>91</v>
      </c>
      <c r="H12" s="132" t="s">
        <v>537</v>
      </c>
      <c r="I12" s="132" t="s">
        <v>132</v>
      </c>
      <c r="J12" s="132" t="s">
        <v>541</v>
      </c>
      <c r="K12" s="132">
        <v>50</v>
      </c>
      <c r="L12" s="132">
        <v>50</v>
      </c>
      <c r="M12" s="132">
        <v>50</v>
      </c>
      <c r="N12" s="133">
        <v>72418.5</v>
      </c>
      <c r="O12" s="133">
        <v>45000</v>
      </c>
      <c r="P12" s="131">
        <v>125000</v>
      </c>
      <c r="Q12" s="116" t="s">
        <v>140</v>
      </c>
      <c r="R12" s="116" t="s">
        <v>4708</v>
      </c>
      <c r="S12" s="116" t="s">
        <v>4709</v>
      </c>
      <c r="U12" s="29"/>
      <c r="V12" s="29"/>
      <c r="W12" s="29"/>
      <c r="X12" s="29"/>
      <c r="Y12" s="29"/>
      <c r="Z12" s="29"/>
      <c r="AA12" s="29"/>
      <c r="AB12" s="29"/>
      <c r="AC12" s="29"/>
      <c r="AD12" s="29"/>
      <c r="AE12" s="29"/>
      <c r="AF12" s="29"/>
      <c r="AG12" s="29"/>
      <c r="AH12" s="29"/>
      <c r="AI12" s="29"/>
      <c r="AJ12" s="29"/>
    </row>
    <row r="13" spans="1:36" s="30" customFormat="1" ht="69" customHeight="1" x14ac:dyDescent="0.25">
      <c r="A13" s="117" t="s">
        <v>4706</v>
      </c>
      <c r="B13" s="121" t="s">
        <v>12</v>
      </c>
      <c r="C13" s="122" t="s">
        <v>168</v>
      </c>
      <c r="D13" s="122" t="s">
        <v>169</v>
      </c>
      <c r="E13" s="123" t="s">
        <v>535</v>
      </c>
      <c r="F13" s="132" t="s">
        <v>543</v>
      </c>
      <c r="G13" s="132" t="s">
        <v>91</v>
      </c>
      <c r="H13" s="132" t="s">
        <v>537</v>
      </c>
      <c r="I13" s="132" t="s">
        <v>132</v>
      </c>
      <c r="J13" s="132" t="s">
        <v>544</v>
      </c>
      <c r="K13" s="132">
        <v>1</v>
      </c>
      <c r="L13" s="132">
        <v>1</v>
      </c>
      <c r="M13" s="132">
        <v>2</v>
      </c>
      <c r="N13" s="133">
        <v>16800</v>
      </c>
      <c r="O13" s="133">
        <v>11469.35</v>
      </c>
      <c r="P13" s="131"/>
      <c r="Q13" s="116" t="s">
        <v>140</v>
      </c>
      <c r="R13" s="116" t="s">
        <v>4708</v>
      </c>
      <c r="S13" s="116" t="s">
        <v>4709</v>
      </c>
      <c r="U13" s="29"/>
      <c r="V13" s="29"/>
      <c r="W13" s="29"/>
      <c r="X13" s="29"/>
      <c r="Y13" s="29"/>
      <c r="Z13" s="29"/>
      <c r="AA13" s="29"/>
      <c r="AB13" s="29"/>
      <c r="AC13" s="29"/>
      <c r="AD13" s="29"/>
      <c r="AE13" s="29"/>
      <c r="AF13" s="29"/>
      <c r="AG13" s="29"/>
      <c r="AH13" s="29"/>
      <c r="AI13" s="29"/>
      <c r="AJ13" s="29"/>
    </row>
    <row r="14" spans="1:36" s="30" customFormat="1" ht="69" customHeight="1" x14ac:dyDescent="0.25">
      <c r="A14" s="117" t="s">
        <v>4706</v>
      </c>
      <c r="B14" s="121" t="s">
        <v>12</v>
      </c>
      <c r="C14" s="122" t="s">
        <v>168</v>
      </c>
      <c r="D14" s="122" t="s">
        <v>169</v>
      </c>
      <c r="E14" s="123" t="s">
        <v>535</v>
      </c>
      <c r="F14" s="132" t="s">
        <v>545</v>
      </c>
      <c r="G14" s="132" t="s">
        <v>91</v>
      </c>
      <c r="H14" s="132" t="s">
        <v>537</v>
      </c>
      <c r="I14" s="132" t="s">
        <v>132</v>
      </c>
      <c r="J14" s="132" t="s">
        <v>546</v>
      </c>
      <c r="K14" s="132">
        <v>1</v>
      </c>
      <c r="L14" s="132">
        <v>1</v>
      </c>
      <c r="M14" s="132">
        <v>1</v>
      </c>
      <c r="N14" s="133">
        <v>64977</v>
      </c>
      <c r="O14" s="133">
        <v>64977</v>
      </c>
      <c r="P14" s="131">
        <v>64977</v>
      </c>
      <c r="Q14" s="116" t="s">
        <v>140</v>
      </c>
      <c r="R14" s="116" t="s">
        <v>4708</v>
      </c>
      <c r="S14" s="116" t="s">
        <v>4709</v>
      </c>
      <c r="U14" s="29"/>
      <c r="V14" s="29"/>
      <c r="W14" s="29"/>
      <c r="X14" s="29"/>
      <c r="Y14" s="29"/>
      <c r="Z14" s="29"/>
      <c r="AA14" s="29"/>
      <c r="AB14" s="29"/>
      <c r="AC14" s="29"/>
      <c r="AD14" s="29"/>
      <c r="AE14" s="29"/>
      <c r="AF14" s="29"/>
      <c r="AG14" s="29"/>
      <c r="AH14" s="29"/>
      <c r="AI14" s="29"/>
      <c r="AJ14" s="29"/>
    </row>
    <row r="15" spans="1:36" s="30" customFormat="1" ht="69" customHeight="1" x14ac:dyDescent="0.25">
      <c r="A15" s="117" t="s">
        <v>4706</v>
      </c>
      <c r="B15" s="121" t="s">
        <v>12</v>
      </c>
      <c r="C15" s="122" t="s">
        <v>168</v>
      </c>
      <c r="D15" s="122" t="s">
        <v>169</v>
      </c>
      <c r="E15" s="123" t="s">
        <v>535</v>
      </c>
      <c r="F15" s="132" t="s">
        <v>547</v>
      </c>
      <c r="G15" s="132" t="s">
        <v>91</v>
      </c>
      <c r="H15" s="132" t="s">
        <v>537</v>
      </c>
      <c r="I15" s="132" t="s">
        <v>132</v>
      </c>
      <c r="J15" s="132" t="s">
        <v>548</v>
      </c>
      <c r="K15" s="132">
        <v>4</v>
      </c>
      <c r="L15" s="132">
        <v>4</v>
      </c>
      <c r="M15" s="132"/>
      <c r="N15" s="133">
        <v>289000</v>
      </c>
      <c r="O15" s="133">
        <v>287000</v>
      </c>
      <c r="P15" s="131"/>
      <c r="Q15" s="116" t="s">
        <v>140</v>
      </c>
      <c r="R15" s="116" t="s">
        <v>4708</v>
      </c>
      <c r="S15" s="116" t="s">
        <v>4709</v>
      </c>
      <c r="U15" s="29"/>
      <c r="V15" s="29"/>
      <c r="W15" s="29"/>
      <c r="X15" s="29"/>
      <c r="Y15" s="29"/>
      <c r="Z15" s="29"/>
      <c r="AA15" s="29"/>
      <c r="AB15" s="29"/>
      <c r="AC15" s="29"/>
      <c r="AD15" s="29"/>
      <c r="AE15" s="29"/>
      <c r="AF15" s="29"/>
      <c r="AG15" s="29"/>
      <c r="AH15" s="29"/>
      <c r="AI15" s="29"/>
      <c r="AJ15" s="29"/>
    </row>
    <row r="16" spans="1:36" s="30" customFormat="1" ht="69" customHeight="1" x14ac:dyDescent="0.25">
      <c r="A16" s="117" t="s">
        <v>4706</v>
      </c>
      <c r="B16" s="121" t="s">
        <v>12</v>
      </c>
      <c r="C16" s="122" t="s">
        <v>168</v>
      </c>
      <c r="D16" s="122" t="s">
        <v>169</v>
      </c>
      <c r="E16" s="123" t="s">
        <v>535</v>
      </c>
      <c r="F16" s="132" t="s">
        <v>549</v>
      </c>
      <c r="G16" s="132" t="s">
        <v>91</v>
      </c>
      <c r="H16" s="132" t="s">
        <v>537</v>
      </c>
      <c r="I16" s="132" t="s">
        <v>132</v>
      </c>
      <c r="J16" s="132" t="s">
        <v>550</v>
      </c>
      <c r="K16" s="132">
        <v>30</v>
      </c>
      <c r="L16" s="132">
        <v>0</v>
      </c>
      <c r="M16" s="132">
        <v>30</v>
      </c>
      <c r="N16" s="133">
        <v>26862</v>
      </c>
      <c r="O16" s="135"/>
      <c r="P16" s="131"/>
      <c r="Q16" s="116" t="s">
        <v>140</v>
      </c>
      <c r="R16" s="116" t="s">
        <v>4708</v>
      </c>
      <c r="S16" s="116" t="s">
        <v>4709</v>
      </c>
      <c r="U16" s="29"/>
      <c r="V16" s="29"/>
      <c r="W16" s="29"/>
      <c r="X16" s="29"/>
      <c r="Y16" s="29"/>
      <c r="Z16" s="29"/>
      <c r="AA16" s="29"/>
      <c r="AB16" s="29"/>
      <c r="AC16" s="29"/>
      <c r="AD16" s="29"/>
      <c r="AE16" s="29"/>
      <c r="AF16" s="29"/>
      <c r="AG16" s="29"/>
      <c r="AH16" s="29"/>
      <c r="AI16" s="29"/>
      <c r="AJ16" s="29"/>
    </row>
    <row r="17" spans="1:36" s="30" customFormat="1" ht="69" customHeight="1" x14ac:dyDescent="0.25">
      <c r="A17" s="117" t="s">
        <v>4706</v>
      </c>
      <c r="B17" s="121" t="s">
        <v>12</v>
      </c>
      <c r="C17" s="122" t="s">
        <v>168</v>
      </c>
      <c r="D17" s="122" t="s">
        <v>169</v>
      </c>
      <c r="E17" s="123" t="s">
        <v>535</v>
      </c>
      <c r="F17" s="132" t="s">
        <v>551</v>
      </c>
      <c r="G17" s="132" t="s">
        <v>91</v>
      </c>
      <c r="H17" s="132" t="s">
        <v>537</v>
      </c>
      <c r="I17" s="132" t="s">
        <v>132</v>
      </c>
      <c r="J17" s="132" t="s">
        <v>550</v>
      </c>
      <c r="K17" s="132">
        <v>66</v>
      </c>
      <c r="L17" s="132">
        <v>66</v>
      </c>
      <c r="M17" s="132">
        <v>66</v>
      </c>
      <c r="N17" s="133">
        <v>62000</v>
      </c>
      <c r="O17" s="133">
        <v>0</v>
      </c>
      <c r="P17" s="131"/>
      <c r="Q17" s="116" t="s">
        <v>140</v>
      </c>
      <c r="R17" s="116" t="s">
        <v>4708</v>
      </c>
      <c r="S17" s="116" t="s">
        <v>4709</v>
      </c>
      <c r="U17" s="29"/>
      <c r="V17" s="29"/>
      <c r="W17" s="29"/>
      <c r="X17" s="29"/>
      <c r="Y17" s="29"/>
      <c r="Z17" s="29"/>
      <c r="AA17" s="29"/>
      <c r="AB17" s="29"/>
      <c r="AC17" s="29"/>
      <c r="AD17" s="29"/>
      <c r="AE17" s="29"/>
      <c r="AF17" s="29"/>
      <c r="AG17" s="29"/>
      <c r="AH17" s="29"/>
      <c r="AI17" s="29"/>
      <c r="AJ17" s="29"/>
    </row>
    <row r="18" spans="1:36" s="30" customFormat="1" ht="69" customHeight="1" x14ac:dyDescent="0.25">
      <c r="A18" s="117" t="s">
        <v>4706</v>
      </c>
      <c r="B18" s="121" t="s">
        <v>12</v>
      </c>
      <c r="C18" s="122" t="s">
        <v>168</v>
      </c>
      <c r="D18" s="122" t="s">
        <v>169</v>
      </c>
      <c r="E18" s="123" t="s">
        <v>535</v>
      </c>
      <c r="F18" s="132" t="s">
        <v>552</v>
      </c>
      <c r="G18" s="132" t="s">
        <v>91</v>
      </c>
      <c r="H18" s="132" t="s">
        <v>537</v>
      </c>
      <c r="I18" s="132" t="s">
        <v>132</v>
      </c>
      <c r="J18" s="132" t="s">
        <v>553</v>
      </c>
      <c r="K18" s="132">
        <v>1</v>
      </c>
      <c r="L18" s="132">
        <v>1</v>
      </c>
      <c r="M18" s="132">
        <v>1</v>
      </c>
      <c r="N18" s="133">
        <v>10000</v>
      </c>
      <c r="O18" s="133">
        <v>8002.94</v>
      </c>
      <c r="P18" s="131">
        <v>15000</v>
      </c>
      <c r="Q18" s="116" t="s">
        <v>140</v>
      </c>
      <c r="R18" s="116" t="s">
        <v>4708</v>
      </c>
      <c r="S18" s="116" t="s">
        <v>4709</v>
      </c>
      <c r="U18" s="29"/>
      <c r="V18" s="29"/>
      <c r="W18" s="29"/>
      <c r="X18" s="29"/>
      <c r="Y18" s="29"/>
      <c r="Z18" s="29"/>
      <c r="AA18" s="29"/>
      <c r="AB18" s="29"/>
      <c r="AC18" s="29"/>
      <c r="AD18" s="29"/>
      <c r="AE18" s="29"/>
      <c r="AF18" s="29"/>
      <c r="AG18" s="29"/>
      <c r="AH18" s="29"/>
      <c r="AI18" s="29"/>
      <c r="AJ18" s="29"/>
    </row>
    <row r="19" spans="1:36" s="30" customFormat="1" ht="69" customHeight="1" x14ac:dyDescent="0.25">
      <c r="A19" s="117" t="s">
        <v>4706</v>
      </c>
      <c r="B19" s="121" t="s">
        <v>12</v>
      </c>
      <c r="C19" s="122" t="s">
        <v>168</v>
      </c>
      <c r="D19" s="122" t="s">
        <v>169</v>
      </c>
      <c r="E19" s="123" t="s">
        <v>535</v>
      </c>
      <c r="F19" s="132" t="s">
        <v>555</v>
      </c>
      <c r="G19" s="132" t="s">
        <v>91</v>
      </c>
      <c r="H19" s="132" t="s">
        <v>537</v>
      </c>
      <c r="I19" s="132" t="s">
        <v>132</v>
      </c>
      <c r="J19" s="132" t="s">
        <v>556</v>
      </c>
      <c r="K19" s="132">
        <v>0</v>
      </c>
      <c r="L19" s="132">
        <v>0</v>
      </c>
      <c r="M19" s="132">
        <v>12</v>
      </c>
      <c r="N19" s="133">
        <v>0</v>
      </c>
      <c r="O19" s="133">
        <v>0</v>
      </c>
      <c r="P19" s="131">
        <v>130000</v>
      </c>
      <c r="Q19" s="116" t="s">
        <v>140</v>
      </c>
      <c r="R19" s="116" t="s">
        <v>4708</v>
      </c>
      <c r="S19" s="116" t="s">
        <v>4709</v>
      </c>
      <c r="U19" s="29"/>
      <c r="V19" s="29"/>
      <c r="W19" s="29"/>
      <c r="X19" s="29"/>
      <c r="Y19" s="29"/>
      <c r="Z19" s="29"/>
      <c r="AA19" s="29"/>
      <c r="AB19" s="29"/>
      <c r="AC19" s="29"/>
      <c r="AD19" s="29"/>
      <c r="AE19" s="29"/>
      <c r="AF19" s="29"/>
      <c r="AG19" s="29"/>
      <c r="AH19" s="29"/>
      <c r="AI19" s="29"/>
      <c r="AJ19" s="29"/>
    </row>
    <row r="20" spans="1:36" s="30" customFormat="1" ht="69" customHeight="1" x14ac:dyDescent="0.25">
      <c r="A20" s="117" t="s">
        <v>4706</v>
      </c>
      <c r="B20" s="121" t="s">
        <v>12</v>
      </c>
      <c r="C20" s="122" t="s">
        <v>168</v>
      </c>
      <c r="D20" s="122" t="s">
        <v>169</v>
      </c>
      <c r="E20" s="123" t="s">
        <v>535</v>
      </c>
      <c r="F20" s="132" t="s">
        <v>558</v>
      </c>
      <c r="G20" s="132" t="s">
        <v>91</v>
      </c>
      <c r="H20" s="132" t="s">
        <v>537</v>
      </c>
      <c r="I20" s="132" t="s">
        <v>132</v>
      </c>
      <c r="J20" s="132" t="s">
        <v>559</v>
      </c>
      <c r="K20" s="132">
        <v>0</v>
      </c>
      <c r="L20" s="132">
        <v>0</v>
      </c>
      <c r="M20" s="132">
        <v>99</v>
      </c>
      <c r="N20" s="133">
        <v>0</v>
      </c>
      <c r="O20" s="133">
        <v>0</v>
      </c>
      <c r="P20" s="131">
        <v>163000</v>
      </c>
      <c r="Q20" s="116" t="s">
        <v>140</v>
      </c>
      <c r="R20" s="116" t="s">
        <v>4708</v>
      </c>
      <c r="S20" s="116" t="s">
        <v>4709</v>
      </c>
      <c r="U20" s="29"/>
      <c r="V20" s="29"/>
      <c r="W20" s="29"/>
      <c r="X20" s="29"/>
      <c r="Y20" s="29"/>
      <c r="Z20" s="29"/>
      <c r="AA20" s="29"/>
      <c r="AB20" s="29"/>
      <c r="AC20" s="29"/>
      <c r="AD20" s="29"/>
      <c r="AE20" s="29"/>
      <c r="AF20" s="29"/>
      <c r="AG20" s="29"/>
      <c r="AH20" s="29"/>
      <c r="AI20" s="29"/>
      <c r="AJ20" s="29"/>
    </row>
    <row r="21" spans="1:36" s="30" customFormat="1" ht="69" customHeight="1" x14ac:dyDescent="0.25">
      <c r="A21" s="117" t="s">
        <v>4706</v>
      </c>
      <c r="B21" s="121" t="s">
        <v>12</v>
      </c>
      <c r="C21" s="122" t="s">
        <v>174</v>
      </c>
      <c r="D21" s="122" t="s">
        <v>173</v>
      </c>
      <c r="E21" s="123" t="s">
        <v>173</v>
      </c>
      <c r="F21" s="132"/>
      <c r="G21" s="132"/>
      <c r="H21" s="132" t="s">
        <v>174</v>
      </c>
      <c r="I21" s="132"/>
      <c r="J21" s="132"/>
      <c r="K21" s="132"/>
      <c r="L21" s="132"/>
      <c r="M21" s="132"/>
      <c r="N21" s="133">
        <v>420250</v>
      </c>
      <c r="O21" s="133">
        <v>7392.37</v>
      </c>
      <c r="P21" s="131">
        <v>412500</v>
      </c>
      <c r="Q21" s="116" t="s">
        <v>140</v>
      </c>
      <c r="R21" s="116" t="s">
        <v>4710</v>
      </c>
      <c r="S21" s="116" t="s">
        <v>4711</v>
      </c>
      <c r="U21" s="29"/>
      <c r="V21" s="29"/>
      <c r="W21" s="29"/>
      <c r="X21" s="29"/>
      <c r="Y21" s="29"/>
      <c r="Z21" s="29"/>
      <c r="AA21" s="29"/>
      <c r="AB21" s="29"/>
      <c r="AC21" s="29"/>
      <c r="AD21" s="29"/>
      <c r="AE21" s="29"/>
      <c r="AF21" s="29"/>
      <c r="AG21" s="29"/>
      <c r="AH21" s="29"/>
      <c r="AI21" s="29"/>
      <c r="AJ21" s="29"/>
    </row>
    <row r="22" spans="1:36" s="30" customFormat="1" ht="69" customHeight="1" x14ac:dyDescent="0.25">
      <c r="A22" s="115" t="s">
        <v>4702</v>
      </c>
      <c r="B22" s="121" t="s">
        <v>12</v>
      </c>
      <c r="C22" s="122" t="s">
        <v>176</v>
      </c>
      <c r="D22" s="122" t="s">
        <v>177</v>
      </c>
      <c r="E22" s="123" t="s">
        <v>175</v>
      </c>
      <c r="F22" s="132"/>
      <c r="G22" s="132"/>
      <c r="H22" s="132" t="s">
        <v>176</v>
      </c>
      <c r="I22" s="132"/>
      <c r="J22" s="132"/>
      <c r="K22" s="132"/>
      <c r="L22" s="132"/>
      <c r="M22" s="132"/>
      <c r="N22" s="133">
        <v>50000</v>
      </c>
      <c r="O22" s="133">
        <v>1899.7</v>
      </c>
      <c r="P22" s="131">
        <v>50000</v>
      </c>
      <c r="Q22" s="116" t="s">
        <v>819</v>
      </c>
      <c r="R22" s="116" t="s">
        <v>4712</v>
      </c>
      <c r="S22" s="116" t="s">
        <v>4713</v>
      </c>
      <c r="U22" s="29"/>
      <c r="V22" s="29"/>
      <c r="W22" s="29"/>
      <c r="X22" s="29"/>
      <c r="Y22" s="29"/>
      <c r="Z22" s="29"/>
      <c r="AA22" s="29"/>
      <c r="AB22" s="29"/>
      <c r="AC22" s="29"/>
      <c r="AD22" s="29"/>
      <c r="AE22" s="29"/>
      <c r="AF22" s="29"/>
      <c r="AG22" s="29"/>
      <c r="AH22" s="29"/>
      <c r="AI22" s="29"/>
      <c r="AJ22" s="29"/>
    </row>
    <row r="23" spans="1:36" s="30" customFormat="1" ht="69" customHeight="1" x14ac:dyDescent="0.25">
      <c r="A23" s="117" t="s">
        <v>4706</v>
      </c>
      <c r="B23" s="121" t="s">
        <v>12</v>
      </c>
      <c r="C23" s="122" t="s">
        <v>179</v>
      </c>
      <c r="D23" s="122" t="s">
        <v>178</v>
      </c>
      <c r="E23" s="123" t="s">
        <v>178</v>
      </c>
      <c r="F23" s="132"/>
      <c r="G23" s="132"/>
      <c r="H23" s="132" t="s">
        <v>179</v>
      </c>
      <c r="I23" s="132"/>
      <c r="J23" s="132"/>
      <c r="K23" s="132"/>
      <c r="L23" s="132"/>
      <c r="M23" s="132"/>
      <c r="N23" s="133">
        <v>250000</v>
      </c>
      <c r="O23" s="133">
        <v>0</v>
      </c>
      <c r="P23" s="131">
        <v>254500</v>
      </c>
      <c r="Q23" s="116" t="s">
        <v>2444</v>
      </c>
      <c r="R23" s="116" t="s">
        <v>4714</v>
      </c>
      <c r="S23" s="116" t="s">
        <v>4715</v>
      </c>
      <c r="U23" s="29"/>
      <c r="V23" s="29"/>
      <c r="W23" s="29"/>
      <c r="X23" s="29"/>
      <c r="Y23" s="29"/>
      <c r="Z23" s="29"/>
      <c r="AA23" s="29"/>
      <c r="AB23" s="29"/>
      <c r="AC23" s="29"/>
      <c r="AD23" s="29"/>
      <c r="AE23" s="29"/>
      <c r="AF23" s="29"/>
      <c r="AG23" s="29"/>
      <c r="AH23" s="29"/>
      <c r="AI23" s="29"/>
      <c r="AJ23" s="29"/>
    </row>
    <row r="24" spans="1:36" s="30" customFormat="1" ht="69" customHeight="1" x14ac:dyDescent="0.25">
      <c r="A24" s="117" t="s">
        <v>4706</v>
      </c>
      <c r="B24" s="121" t="s">
        <v>12</v>
      </c>
      <c r="C24" s="122" t="s">
        <v>181</v>
      </c>
      <c r="D24" s="122" t="s">
        <v>180</v>
      </c>
      <c r="E24" s="123" t="s">
        <v>180</v>
      </c>
      <c r="F24" s="132"/>
      <c r="G24" s="132"/>
      <c r="H24" s="132" t="s">
        <v>181</v>
      </c>
      <c r="I24" s="132"/>
      <c r="J24" s="132"/>
      <c r="K24" s="132"/>
      <c r="L24" s="132"/>
      <c r="M24" s="132"/>
      <c r="N24" s="133">
        <v>1400000</v>
      </c>
      <c r="O24" s="133">
        <v>247475.05</v>
      </c>
      <c r="P24" s="131">
        <v>700000</v>
      </c>
      <c r="Q24" s="116" t="s">
        <v>239</v>
      </c>
      <c r="R24" s="116" t="s">
        <v>431</v>
      </c>
      <c r="S24" s="116" t="s">
        <v>4716</v>
      </c>
      <c r="U24" s="29"/>
      <c r="V24" s="29"/>
      <c r="W24" s="29"/>
      <c r="X24" s="29"/>
      <c r="Y24" s="29"/>
      <c r="Z24" s="29"/>
      <c r="AA24" s="29"/>
      <c r="AB24" s="29"/>
      <c r="AC24" s="29"/>
      <c r="AD24" s="29"/>
      <c r="AE24" s="29"/>
      <c r="AF24" s="29"/>
      <c r="AG24" s="29"/>
      <c r="AH24" s="29"/>
      <c r="AI24" s="29"/>
      <c r="AJ24" s="29"/>
    </row>
    <row r="25" spans="1:36" s="30" customFormat="1" ht="69" customHeight="1" x14ac:dyDescent="0.25">
      <c r="A25" s="117" t="s">
        <v>4706</v>
      </c>
      <c r="B25" s="121" t="s">
        <v>12</v>
      </c>
      <c r="C25" s="122" t="s">
        <v>563</v>
      </c>
      <c r="D25" s="122" t="s">
        <v>564</v>
      </c>
      <c r="E25" s="123" t="s">
        <v>561</v>
      </c>
      <c r="F25" s="132"/>
      <c r="G25" s="132"/>
      <c r="H25" s="132" t="s">
        <v>562</v>
      </c>
      <c r="I25" s="132"/>
      <c r="J25" s="132"/>
      <c r="K25" s="132"/>
      <c r="L25" s="132"/>
      <c r="M25" s="132"/>
      <c r="N25" s="134">
        <f>SUM(N26:N30)</f>
        <v>320000</v>
      </c>
      <c r="O25" s="134">
        <f>SUM(O26:O30)</f>
        <v>413000</v>
      </c>
      <c r="P25" s="131">
        <f>SUM(P26:P30)</f>
        <v>184500</v>
      </c>
      <c r="Q25" s="116" t="s">
        <v>140</v>
      </c>
      <c r="R25" s="116" t="s">
        <v>250</v>
      </c>
      <c r="S25" s="116"/>
      <c r="U25" s="29"/>
      <c r="V25" s="29"/>
      <c r="W25" s="29"/>
      <c r="X25" s="29"/>
      <c r="Y25" s="29"/>
      <c r="Z25" s="29"/>
      <c r="AA25" s="29"/>
      <c r="AB25" s="29"/>
      <c r="AC25" s="29"/>
      <c r="AD25" s="29"/>
      <c r="AE25" s="29"/>
      <c r="AF25" s="29"/>
      <c r="AG25" s="29"/>
      <c r="AH25" s="29"/>
      <c r="AI25" s="29"/>
      <c r="AJ25" s="29"/>
    </row>
    <row r="26" spans="1:36" s="30" customFormat="1" ht="69" customHeight="1" x14ac:dyDescent="0.25">
      <c r="A26" s="117" t="s">
        <v>4706</v>
      </c>
      <c r="B26" s="121" t="s">
        <v>12</v>
      </c>
      <c r="C26" s="122" t="s">
        <v>563</v>
      </c>
      <c r="D26" s="122" t="s">
        <v>564</v>
      </c>
      <c r="E26" s="123" t="s">
        <v>565</v>
      </c>
      <c r="F26" s="132" t="s">
        <v>566</v>
      </c>
      <c r="G26" s="132" t="s">
        <v>91</v>
      </c>
      <c r="H26" s="132" t="s">
        <v>562</v>
      </c>
      <c r="I26" s="132"/>
      <c r="J26" s="132" t="s">
        <v>567</v>
      </c>
      <c r="K26" s="132">
        <v>1</v>
      </c>
      <c r="L26" s="132">
        <v>1</v>
      </c>
      <c r="M26" s="132">
        <v>1</v>
      </c>
      <c r="N26" s="133">
        <v>320000</v>
      </c>
      <c r="O26" s="133">
        <v>320000</v>
      </c>
      <c r="P26" s="131"/>
      <c r="Q26" s="116" t="s">
        <v>140</v>
      </c>
      <c r="R26" s="116" t="s">
        <v>250</v>
      </c>
      <c r="S26" s="116"/>
      <c r="U26" s="29"/>
      <c r="V26" s="29"/>
      <c r="W26" s="29"/>
      <c r="X26" s="29"/>
      <c r="Y26" s="29"/>
      <c r="Z26" s="29"/>
      <c r="AA26" s="29"/>
      <c r="AB26" s="29"/>
      <c r="AC26" s="29"/>
      <c r="AD26" s="29"/>
      <c r="AE26" s="29"/>
      <c r="AF26" s="29"/>
      <c r="AG26" s="29"/>
      <c r="AH26" s="29"/>
      <c r="AI26" s="29"/>
      <c r="AJ26" s="29"/>
    </row>
    <row r="27" spans="1:36" s="30" customFormat="1" ht="69" customHeight="1" x14ac:dyDescent="0.25">
      <c r="A27" s="117" t="s">
        <v>4706</v>
      </c>
      <c r="B27" s="121" t="s">
        <v>12</v>
      </c>
      <c r="C27" s="122" t="s">
        <v>563</v>
      </c>
      <c r="D27" s="122" t="s">
        <v>564</v>
      </c>
      <c r="E27" s="123" t="s">
        <v>565</v>
      </c>
      <c r="F27" s="132" t="s">
        <v>568</v>
      </c>
      <c r="G27" s="132" t="s">
        <v>91</v>
      </c>
      <c r="H27" s="132" t="s">
        <v>562</v>
      </c>
      <c r="I27" s="132" t="s">
        <v>132</v>
      </c>
      <c r="J27" s="132" t="s">
        <v>569</v>
      </c>
      <c r="K27" s="132">
        <v>1</v>
      </c>
      <c r="L27" s="132">
        <v>1</v>
      </c>
      <c r="M27" s="132">
        <v>0</v>
      </c>
      <c r="N27" s="134">
        <v>0</v>
      </c>
      <c r="O27" s="133">
        <v>93000</v>
      </c>
      <c r="P27" s="131"/>
      <c r="Q27" s="116" t="s">
        <v>140</v>
      </c>
      <c r="R27" s="116" t="s">
        <v>250</v>
      </c>
      <c r="S27" s="116"/>
      <c r="U27" s="29"/>
      <c r="V27" s="29"/>
      <c r="W27" s="29"/>
      <c r="X27" s="29"/>
      <c r="Y27" s="29"/>
      <c r="Z27" s="29"/>
      <c r="AA27" s="29"/>
      <c r="AB27" s="29"/>
      <c r="AC27" s="29"/>
      <c r="AD27" s="29"/>
      <c r="AE27" s="29"/>
      <c r="AF27" s="29"/>
      <c r="AG27" s="29"/>
      <c r="AH27" s="29"/>
      <c r="AI27" s="29"/>
      <c r="AJ27" s="29"/>
    </row>
    <row r="28" spans="1:36" s="30" customFormat="1" ht="69" customHeight="1" x14ac:dyDescent="0.25">
      <c r="A28" s="117" t="s">
        <v>4706</v>
      </c>
      <c r="B28" s="121" t="s">
        <v>12</v>
      </c>
      <c r="C28" s="122" t="s">
        <v>563</v>
      </c>
      <c r="D28" s="122" t="s">
        <v>564</v>
      </c>
      <c r="E28" s="123" t="s">
        <v>565</v>
      </c>
      <c r="F28" s="132" t="s">
        <v>570</v>
      </c>
      <c r="G28" s="132" t="s">
        <v>91</v>
      </c>
      <c r="H28" s="132" t="s">
        <v>562</v>
      </c>
      <c r="I28" s="132" t="s">
        <v>132</v>
      </c>
      <c r="J28" s="132" t="s">
        <v>569</v>
      </c>
      <c r="K28" s="132">
        <v>0</v>
      </c>
      <c r="L28" s="132">
        <v>0</v>
      </c>
      <c r="M28" s="132">
        <v>1</v>
      </c>
      <c r="N28" s="134">
        <v>0</v>
      </c>
      <c r="O28" s="133">
        <v>0</v>
      </c>
      <c r="P28" s="131">
        <v>103000</v>
      </c>
      <c r="Q28" s="116" t="s">
        <v>140</v>
      </c>
      <c r="R28" s="116" t="s">
        <v>250</v>
      </c>
      <c r="S28" s="116"/>
      <c r="U28" s="29"/>
      <c r="V28" s="29"/>
      <c r="W28" s="29"/>
      <c r="X28" s="29"/>
      <c r="Y28" s="29"/>
      <c r="Z28" s="29"/>
      <c r="AA28" s="29"/>
      <c r="AB28" s="29"/>
      <c r="AC28" s="29"/>
      <c r="AD28" s="29"/>
      <c r="AE28" s="29"/>
      <c r="AF28" s="29"/>
      <c r="AG28" s="29"/>
      <c r="AH28" s="29"/>
      <c r="AI28" s="29"/>
      <c r="AJ28" s="29"/>
    </row>
    <row r="29" spans="1:36" s="30" customFormat="1" ht="69" customHeight="1" x14ac:dyDescent="0.25">
      <c r="A29" s="117" t="s">
        <v>4706</v>
      </c>
      <c r="B29" s="121" t="s">
        <v>12</v>
      </c>
      <c r="C29" s="122" t="s">
        <v>563</v>
      </c>
      <c r="D29" s="122" t="s">
        <v>564</v>
      </c>
      <c r="E29" s="123" t="s">
        <v>565</v>
      </c>
      <c r="F29" s="132" t="s">
        <v>572</v>
      </c>
      <c r="G29" s="132" t="s">
        <v>91</v>
      </c>
      <c r="H29" s="132" t="s">
        <v>562</v>
      </c>
      <c r="I29" s="132" t="s">
        <v>132</v>
      </c>
      <c r="J29" s="132" t="s">
        <v>569</v>
      </c>
      <c r="K29" s="132">
        <v>0</v>
      </c>
      <c r="L29" s="132">
        <v>0</v>
      </c>
      <c r="M29" s="132">
        <v>1</v>
      </c>
      <c r="N29" s="134">
        <v>0</v>
      </c>
      <c r="O29" s="133">
        <v>0</v>
      </c>
      <c r="P29" s="131">
        <v>72000</v>
      </c>
      <c r="Q29" s="116" t="s">
        <v>140</v>
      </c>
      <c r="R29" s="116" t="s">
        <v>250</v>
      </c>
      <c r="S29" s="116"/>
      <c r="U29" s="29"/>
      <c r="V29" s="29"/>
      <c r="W29" s="29"/>
      <c r="X29" s="29"/>
      <c r="Y29" s="29"/>
      <c r="Z29" s="29"/>
      <c r="AA29" s="29"/>
      <c r="AB29" s="29"/>
      <c r="AC29" s="29"/>
      <c r="AD29" s="29"/>
      <c r="AE29" s="29"/>
      <c r="AF29" s="29"/>
      <c r="AG29" s="29"/>
      <c r="AH29" s="29"/>
      <c r="AI29" s="29"/>
      <c r="AJ29" s="29"/>
    </row>
    <row r="30" spans="1:36" s="30" customFormat="1" ht="69" customHeight="1" x14ac:dyDescent="0.25">
      <c r="A30" s="117" t="s">
        <v>4706</v>
      </c>
      <c r="B30" s="121" t="s">
        <v>12</v>
      </c>
      <c r="C30" s="122" t="s">
        <v>563</v>
      </c>
      <c r="D30" s="122" t="s">
        <v>564</v>
      </c>
      <c r="E30" s="123" t="s">
        <v>565</v>
      </c>
      <c r="F30" s="132" t="s">
        <v>574</v>
      </c>
      <c r="G30" s="132" t="s">
        <v>91</v>
      </c>
      <c r="H30" s="132" t="s">
        <v>562</v>
      </c>
      <c r="I30" s="132" t="s">
        <v>132</v>
      </c>
      <c r="J30" s="132" t="s">
        <v>569</v>
      </c>
      <c r="K30" s="132">
        <v>0</v>
      </c>
      <c r="L30" s="132">
        <v>0</v>
      </c>
      <c r="M30" s="132">
        <v>4</v>
      </c>
      <c r="N30" s="134">
        <v>0</v>
      </c>
      <c r="O30" s="133">
        <v>0</v>
      </c>
      <c r="P30" s="131">
        <v>9500</v>
      </c>
      <c r="Q30" s="116" t="s">
        <v>140</v>
      </c>
      <c r="R30" s="116" t="s">
        <v>250</v>
      </c>
      <c r="S30" s="116"/>
      <c r="U30" s="29"/>
      <c r="V30" s="29"/>
      <c r="W30" s="29"/>
      <c r="X30" s="29"/>
      <c r="Y30" s="29"/>
      <c r="Z30" s="29"/>
      <c r="AA30" s="29"/>
      <c r="AB30" s="29"/>
      <c r="AC30" s="29"/>
      <c r="AD30" s="29"/>
      <c r="AE30" s="29"/>
      <c r="AF30" s="29"/>
      <c r="AG30" s="29"/>
      <c r="AH30" s="29"/>
      <c r="AI30" s="29"/>
      <c r="AJ30" s="29"/>
    </row>
    <row r="31" spans="1:36" s="30" customFormat="1" ht="69" customHeight="1" x14ac:dyDescent="0.25">
      <c r="A31" s="117" t="s">
        <v>4706</v>
      </c>
      <c r="B31" s="121" t="s">
        <v>12</v>
      </c>
      <c r="C31" s="122" t="s">
        <v>183</v>
      </c>
      <c r="D31" s="122" t="s">
        <v>184</v>
      </c>
      <c r="E31" s="123" t="s">
        <v>182</v>
      </c>
      <c r="F31" s="132"/>
      <c r="G31" s="132"/>
      <c r="H31" s="132" t="s">
        <v>183</v>
      </c>
      <c r="I31" s="132"/>
      <c r="J31" s="132"/>
      <c r="K31" s="132"/>
      <c r="L31" s="132"/>
      <c r="M31" s="132"/>
      <c r="N31" s="133">
        <v>121500</v>
      </c>
      <c r="O31" s="133">
        <v>105103.11</v>
      </c>
      <c r="P31" s="131">
        <v>123000</v>
      </c>
      <c r="Q31" s="116" t="s">
        <v>157</v>
      </c>
      <c r="R31" s="116" t="s">
        <v>250</v>
      </c>
      <c r="S31" s="116"/>
      <c r="U31" s="29"/>
      <c r="V31" s="29"/>
      <c r="W31" s="29"/>
      <c r="X31" s="29"/>
      <c r="Y31" s="29"/>
      <c r="Z31" s="29"/>
      <c r="AA31" s="29"/>
      <c r="AB31" s="29"/>
      <c r="AC31" s="29"/>
      <c r="AD31" s="29"/>
      <c r="AE31" s="29"/>
      <c r="AF31" s="29"/>
      <c r="AG31" s="29"/>
      <c r="AH31" s="29"/>
      <c r="AI31" s="29"/>
      <c r="AJ31" s="29"/>
    </row>
    <row r="32" spans="1:36" s="30" customFormat="1" ht="69" customHeight="1" x14ac:dyDescent="0.25">
      <c r="A32" s="117" t="s">
        <v>4706</v>
      </c>
      <c r="B32" s="121" t="s">
        <v>12</v>
      </c>
      <c r="C32" s="122" t="s">
        <v>187</v>
      </c>
      <c r="D32" s="122" t="s">
        <v>186</v>
      </c>
      <c r="E32" s="123" t="s">
        <v>186</v>
      </c>
      <c r="F32" s="132"/>
      <c r="G32" s="132"/>
      <c r="H32" s="132" t="s">
        <v>187</v>
      </c>
      <c r="I32" s="132"/>
      <c r="J32" s="132"/>
      <c r="K32" s="132"/>
      <c r="L32" s="132"/>
      <c r="M32" s="132"/>
      <c r="N32" s="133">
        <v>290590</v>
      </c>
      <c r="O32" s="133">
        <v>242910.52</v>
      </c>
      <c r="P32" s="131">
        <v>574700</v>
      </c>
      <c r="Q32" s="116" t="s">
        <v>140</v>
      </c>
      <c r="R32" s="116" t="s">
        <v>4717</v>
      </c>
      <c r="S32" s="116"/>
      <c r="U32" s="29"/>
      <c r="V32" s="29"/>
      <c r="W32" s="29"/>
      <c r="X32" s="29"/>
      <c r="Y32" s="29"/>
      <c r="Z32" s="29"/>
      <c r="AA32" s="29"/>
      <c r="AB32" s="29"/>
      <c r="AC32" s="29"/>
      <c r="AD32" s="29"/>
      <c r="AE32" s="29"/>
      <c r="AF32" s="29"/>
      <c r="AG32" s="29"/>
      <c r="AH32" s="29"/>
      <c r="AI32" s="29"/>
      <c r="AJ32" s="29"/>
    </row>
    <row r="33" spans="1:36" s="30" customFormat="1" ht="69" customHeight="1" x14ac:dyDescent="0.25">
      <c r="A33" s="117" t="s">
        <v>4706</v>
      </c>
      <c r="B33" s="121" t="s">
        <v>128</v>
      </c>
      <c r="C33" s="122" t="s">
        <v>193</v>
      </c>
      <c r="D33" s="122" t="s">
        <v>194</v>
      </c>
      <c r="E33" s="123" t="s">
        <v>188</v>
      </c>
      <c r="F33" s="132" t="s">
        <v>189</v>
      </c>
      <c r="G33" s="132" t="s">
        <v>91</v>
      </c>
      <c r="H33" s="132" t="s">
        <v>190</v>
      </c>
      <c r="I33" s="132"/>
      <c r="J33" s="132" t="s">
        <v>191</v>
      </c>
      <c r="K33" s="132">
        <v>7</v>
      </c>
      <c r="L33" s="136">
        <v>2</v>
      </c>
      <c r="M33" s="132">
        <v>7</v>
      </c>
      <c r="N33" s="134">
        <v>20000</v>
      </c>
      <c r="O33" s="133">
        <v>19235.400000000001</v>
      </c>
      <c r="P33" s="131">
        <v>30000</v>
      </c>
      <c r="Q33" s="116" t="s">
        <v>140</v>
      </c>
      <c r="R33" s="116" t="s">
        <v>4718</v>
      </c>
      <c r="S33" s="116"/>
      <c r="U33" s="29"/>
      <c r="V33" s="29"/>
      <c r="W33" s="29"/>
      <c r="X33" s="29"/>
      <c r="Y33" s="29"/>
      <c r="Z33" s="29"/>
      <c r="AA33" s="29"/>
      <c r="AB33" s="29"/>
      <c r="AC33" s="29"/>
      <c r="AD33" s="29"/>
      <c r="AE33" s="29"/>
      <c r="AF33" s="29"/>
      <c r="AG33" s="29"/>
      <c r="AH33" s="29"/>
      <c r="AI33" s="29"/>
      <c r="AJ33" s="29"/>
    </row>
    <row r="34" spans="1:36" s="30" customFormat="1" ht="69" customHeight="1" x14ac:dyDescent="0.25">
      <c r="A34" s="117" t="s">
        <v>4706</v>
      </c>
      <c r="B34" s="121" t="s">
        <v>12</v>
      </c>
      <c r="C34" s="122" t="s">
        <v>196</v>
      </c>
      <c r="D34" s="122" t="s">
        <v>195</v>
      </c>
      <c r="E34" s="123" t="s">
        <v>195</v>
      </c>
      <c r="F34" s="132"/>
      <c r="G34" s="132"/>
      <c r="H34" s="132" t="s">
        <v>196</v>
      </c>
      <c r="I34" s="132"/>
      <c r="J34" s="132"/>
      <c r="K34" s="132"/>
      <c r="L34" s="132"/>
      <c r="M34" s="132"/>
      <c r="N34" s="133">
        <v>78500</v>
      </c>
      <c r="O34" s="133">
        <v>54442</v>
      </c>
      <c r="P34" s="131">
        <v>97300</v>
      </c>
      <c r="Q34" s="116" t="s">
        <v>140</v>
      </c>
      <c r="R34" s="116" t="s">
        <v>4717</v>
      </c>
      <c r="S34" s="116"/>
      <c r="U34" s="29"/>
      <c r="V34" s="29"/>
      <c r="W34" s="29"/>
      <c r="X34" s="29"/>
      <c r="Y34" s="29"/>
      <c r="Z34" s="29"/>
      <c r="AA34" s="29"/>
      <c r="AB34" s="29"/>
      <c r="AC34" s="29"/>
      <c r="AD34" s="29"/>
      <c r="AE34" s="29"/>
      <c r="AF34" s="29"/>
      <c r="AG34" s="29"/>
      <c r="AH34" s="29"/>
      <c r="AI34" s="29"/>
      <c r="AJ34" s="29"/>
    </row>
    <row r="35" spans="1:36" s="30" customFormat="1" ht="69" customHeight="1" x14ac:dyDescent="0.25">
      <c r="A35" s="117" t="s">
        <v>4706</v>
      </c>
      <c r="B35" s="121" t="s">
        <v>12</v>
      </c>
      <c r="C35" s="122" t="s">
        <v>201</v>
      </c>
      <c r="D35" s="122" t="s">
        <v>202</v>
      </c>
      <c r="E35" s="123" t="s">
        <v>200</v>
      </c>
      <c r="F35" s="137"/>
      <c r="G35" s="137"/>
      <c r="H35" s="132" t="s">
        <v>201</v>
      </c>
      <c r="I35" s="132"/>
      <c r="J35" s="132"/>
      <c r="K35" s="132"/>
      <c r="L35" s="132"/>
      <c r="M35" s="132"/>
      <c r="N35" s="133">
        <v>3200000</v>
      </c>
      <c r="O35" s="133">
        <v>3139.14</v>
      </c>
      <c r="P35" s="131">
        <v>4756931.4000000004</v>
      </c>
      <c r="Q35" s="116" t="s">
        <v>140</v>
      </c>
      <c r="R35" s="116" t="s">
        <v>4717</v>
      </c>
      <c r="S35" s="116"/>
      <c r="U35" s="29"/>
      <c r="V35" s="29"/>
      <c r="W35" s="29"/>
      <c r="X35" s="29"/>
      <c r="Y35" s="29"/>
      <c r="Z35" s="29"/>
      <c r="AA35" s="29"/>
      <c r="AB35" s="29"/>
      <c r="AC35" s="29"/>
      <c r="AD35" s="29"/>
      <c r="AE35" s="29"/>
      <c r="AF35" s="29"/>
      <c r="AG35" s="29"/>
      <c r="AH35" s="29"/>
      <c r="AI35" s="29"/>
      <c r="AJ35" s="29"/>
    </row>
    <row r="36" spans="1:36" s="30" customFormat="1" ht="69" customHeight="1" x14ac:dyDescent="0.25">
      <c r="A36" s="117" t="s">
        <v>4706</v>
      </c>
      <c r="B36" s="121" t="s">
        <v>12</v>
      </c>
      <c r="C36" s="122" t="s">
        <v>635</v>
      </c>
      <c r="D36" s="122" t="s">
        <v>636</v>
      </c>
      <c r="E36" s="123" t="s">
        <v>631</v>
      </c>
      <c r="F36" s="132" t="s">
        <v>632</v>
      </c>
      <c r="G36" s="132" t="s">
        <v>91</v>
      </c>
      <c r="H36" s="132" t="s">
        <v>633</v>
      </c>
      <c r="I36" s="132" t="s">
        <v>132</v>
      </c>
      <c r="J36" s="132"/>
      <c r="K36" s="132"/>
      <c r="L36" s="132"/>
      <c r="M36" s="132"/>
      <c r="N36" s="133">
        <v>80400</v>
      </c>
      <c r="O36" s="133">
        <v>80295.600000000006</v>
      </c>
      <c r="P36" s="131">
        <v>80400</v>
      </c>
      <c r="Q36" s="116" t="s">
        <v>615</v>
      </c>
      <c r="R36" s="116" t="s">
        <v>4719</v>
      </c>
      <c r="S36" s="116" t="s">
        <v>4720</v>
      </c>
      <c r="U36" s="29"/>
      <c r="V36" s="29"/>
      <c r="W36" s="29"/>
      <c r="X36" s="29"/>
      <c r="Y36" s="29"/>
      <c r="Z36" s="29"/>
      <c r="AA36" s="29"/>
      <c r="AB36" s="29"/>
      <c r="AC36" s="29"/>
      <c r="AD36" s="29"/>
      <c r="AE36" s="29"/>
      <c r="AF36" s="29"/>
      <c r="AG36" s="29"/>
      <c r="AH36" s="29"/>
      <c r="AI36" s="29"/>
      <c r="AJ36" s="29"/>
    </row>
    <row r="37" spans="1:36" s="30" customFormat="1" ht="69" customHeight="1" x14ac:dyDescent="0.25">
      <c r="A37" s="117" t="s">
        <v>4706</v>
      </c>
      <c r="B37" s="121" t="s">
        <v>12</v>
      </c>
      <c r="C37" s="122" t="s">
        <v>204</v>
      </c>
      <c r="D37" s="122" t="s">
        <v>203</v>
      </c>
      <c r="E37" s="123" t="s">
        <v>203</v>
      </c>
      <c r="F37" s="132"/>
      <c r="G37" s="132"/>
      <c r="H37" s="132" t="s">
        <v>204</v>
      </c>
      <c r="I37" s="132"/>
      <c r="J37" s="132"/>
      <c r="K37" s="132"/>
      <c r="L37" s="132"/>
      <c r="M37" s="132"/>
      <c r="N37" s="133">
        <v>165000</v>
      </c>
      <c r="O37" s="133">
        <v>21981.71</v>
      </c>
      <c r="P37" s="131">
        <v>171500</v>
      </c>
      <c r="Q37" s="116" t="s">
        <v>2444</v>
      </c>
      <c r="R37" s="116" t="s">
        <v>4721</v>
      </c>
      <c r="S37" s="116" t="s">
        <v>4722</v>
      </c>
      <c r="U37" s="29"/>
      <c r="V37" s="29"/>
      <c r="W37" s="29"/>
      <c r="X37" s="29"/>
      <c r="Y37" s="29"/>
      <c r="Z37" s="29"/>
      <c r="AA37" s="29"/>
      <c r="AB37" s="29"/>
      <c r="AC37" s="29"/>
      <c r="AD37" s="29"/>
      <c r="AE37" s="29"/>
      <c r="AF37" s="29"/>
      <c r="AG37" s="29"/>
      <c r="AH37" s="29"/>
      <c r="AI37" s="29"/>
      <c r="AJ37" s="29"/>
    </row>
    <row r="38" spans="1:36" s="30" customFormat="1" ht="69" customHeight="1" x14ac:dyDescent="0.25">
      <c r="A38" s="117" t="s">
        <v>4706</v>
      </c>
      <c r="B38" s="121" t="s">
        <v>12</v>
      </c>
      <c r="C38" s="122" t="s">
        <v>206</v>
      </c>
      <c r="D38" s="122" t="s">
        <v>205</v>
      </c>
      <c r="E38" s="123" t="s">
        <v>205</v>
      </c>
      <c r="F38" s="132"/>
      <c r="G38" s="132"/>
      <c r="H38" s="132" t="s">
        <v>206</v>
      </c>
      <c r="I38" s="132"/>
      <c r="J38" s="132"/>
      <c r="K38" s="132"/>
      <c r="L38" s="132"/>
      <c r="M38" s="132"/>
      <c r="N38" s="133"/>
      <c r="O38" s="133"/>
      <c r="P38" s="131">
        <v>520000</v>
      </c>
      <c r="Q38" s="116" t="s">
        <v>140</v>
      </c>
      <c r="R38" s="116" t="s">
        <v>4721</v>
      </c>
      <c r="S38" s="116"/>
      <c r="U38" s="29"/>
      <c r="V38" s="29"/>
      <c r="W38" s="29"/>
      <c r="X38" s="29"/>
      <c r="Y38" s="29"/>
      <c r="Z38" s="29"/>
      <c r="AA38" s="29"/>
      <c r="AB38" s="29"/>
      <c r="AC38" s="29"/>
      <c r="AD38" s="29"/>
      <c r="AE38" s="29"/>
      <c r="AF38" s="29"/>
      <c r="AG38" s="29"/>
      <c r="AH38" s="29"/>
      <c r="AI38" s="29"/>
      <c r="AJ38" s="29"/>
    </row>
    <row r="39" spans="1:36" s="30" customFormat="1" ht="69" customHeight="1" x14ac:dyDescent="0.25">
      <c r="A39" s="117" t="s">
        <v>4706</v>
      </c>
      <c r="B39" s="121" t="s">
        <v>12</v>
      </c>
      <c r="C39" s="122" t="s">
        <v>209</v>
      </c>
      <c r="D39" s="122" t="s">
        <v>211</v>
      </c>
      <c r="E39" s="123" t="s">
        <v>208</v>
      </c>
      <c r="F39" s="132"/>
      <c r="G39" s="132"/>
      <c r="H39" s="132" t="s">
        <v>209</v>
      </c>
      <c r="I39" s="132"/>
      <c r="J39" s="132"/>
      <c r="K39" s="132"/>
      <c r="L39" s="132"/>
      <c r="M39" s="132"/>
      <c r="N39" s="133"/>
      <c r="O39" s="133"/>
      <c r="P39" s="131">
        <v>3509385</v>
      </c>
      <c r="Q39" s="116" t="s">
        <v>140</v>
      </c>
      <c r="R39" s="116" t="s">
        <v>4723</v>
      </c>
      <c r="S39" s="116"/>
      <c r="U39" s="29"/>
      <c r="V39" s="29"/>
      <c r="W39" s="29"/>
      <c r="X39" s="29"/>
      <c r="Y39" s="29"/>
      <c r="Z39" s="29"/>
      <c r="AA39" s="29"/>
      <c r="AB39" s="29"/>
      <c r="AC39" s="29"/>
      <c r="AD39" s="29"/>
      <c r="AE39" s="29"/>
      <c r="AF39" s="29"/>
      <c r="AG39" s="29"/>
      <c r="AH39" s="29"/>
      <c r="AI39" s="29"/>
      <c r="AJ39" s="29"/>
    </row>
    <row r="40" spans="1:36" s="30" customFormat="1" ht="69" customHeight="1" x14ac:dyDescent="0.25">
      <c r="A40" s="117" t="s">
        <v>4706</v>
      </c>
      <c r="B40" s="121" t="s">
        <v>12</v>
      </c>
      <c r="C40" s="122" t="s">
        <v>213</v>
      </c>
      <c r="D40" s="122" t="s">
        <v>212</v>
      </c>
      <c r="E40" s="123" t="s">
        <v>212</v>
      </c>
      <c r="F40" s="132"/>
      <c r="G40" s="132"/>
      <c r="H40" s="132" t="s">
        <v>213</v>
      </c>
      <c r="I40" s="132"/>
      <c r="J40" s="132"/>
      <c r="K40" s="132"/>
      <c r="L40" s="132"/>
      <c r="M40" s="132"/>
      <c r="N40" s="133"/>
      <c r="O40" s="133"/>
      <c r="P40" s="131"/>
      <c r="Q40" s="116" t="s">
        <v>2444</v>
      </c>
      <c r="R40" s="116" t="s">
        <v>4714</v>
      </c>
      <c r="S40" s="116" t="s">
        <v>4724</v>
      </c>
      <c r="U40" s="29"/>
      <c r="V40" s="29"/>
      <c r="W40" s="29"/>
      <c r="X40" s="29"/>
      <c r="Y40" s="29"/>
      <c r="Z40" s="29"/>
      <c r="AA40" s="29"/>
      <c r="AB40" s="29"/>
      <c r="AC40" s="29"/>
      <c r="AD40" s="29"/>
      <c r="AE40" s="29"/>
      <c r="AF40" s="29"/>
      <c r="AG40" s="29"/>
      <c r="AH40" s="29"/>
      <c r="AI40" s="29"/>
      <c r="AJ40" s="29"/>
    </row>
    <row r="41" spans="1:36" s="30" customFormat="1" ht="69" customHeight="1" x14ac:dyDescent="0.25">
      <c r="A41" s="117" t="s">
        <v>4706</v>
      </c>
      <c r="B41" s="121" t="s">
        <v>12</v>
      </c>
      <c r="C41" s="122" t="s">
        <v>219</v>
      </c>
      <c r="D41" s="122" t="s">
        <v>221</v>
      </c>
      <c r="E41" s="123" t="s">
        <v>218</v>
      </c>
      <c r="F41" s="132"/>
      <c r="G41" s="132"/>
      <c r="H41" s="132" t="s">
        <v>219</v>
      </c>
      <c r="I41" s="132"/>
      <c r="J41" s="132"/>
      <c r="K41" s="132"/>
      <c r="L41" s="132"/>
      <c r="M41" s="132"/>
      <c r="N41" s="133"/>
      <c r="O41" s="133"/>
      <c r="P41" s="131">
        <v>4300000</v>
      </c>
      <c r="Q41" s="116" t="s">
        <v>140</v>
      </c>
      <c r="R41" s="116" t="s">
        <v>4717</v>
      </c>
      <c r="S41" s="116"/>
      <c r="U41" s="29"/>
      <c r="V41" s="29"/>
      <c r="W41" s="29"/>
      <c r="X41" s="29"/>
      <c r="Y41" s="29"/>
      <c r="Z41" s="29"/>
      <c r="AA41" s="29"/>
      <c r="AB41" s="29"/>
      <c r="AC41" s="29"/>
      <c r="AD41" s="29"/>
      <c r="AE41" s="29"/>
      <c r="AF41" s="29"/>
      <c r="AG41" s="29"/>
      <c r="AH41" s="29"/>
      <c r="AI41" s="29"/>
      <c r="AJ41" s="29"/>
    </row>
    <row r="42" spans="1:36" s="30" customFormat="1" ht="69" customHeight="1" x14ac:dyDescent="0.25">
      <c r="A42" s="117" t="s">
        <v>4706</v>
      </c>
      <c r="B42" s="121" t="s">
        <v>12</v>
      </c>
      <c r="C42" s="122" t="s">
        <v>219</v>
      </c>
      <c r="D42" s="122" t="s">
        <v>221</v>
      </c>
      <c r="E42" s="123" t="s">
        <v>222</v>
      </c>
      <c r="F42" s="132"/>
      <c r="G42" s="132"/>
      <c r="H42" s="132" t="s">
        <v>219</v>
      </c>
      <c r="I42" s="132"/>
      <c r="J42" s="132"/>
      <c r="K42" s="132"/>
      <c r="L42" s="132"/>
      <c r="M42" s="132"/>
      <c r="N42" s="133"/>
      <c r="O42" s="133"/>
      <c r="P42" s="131"/>
      <c r="Q42" s="116" t="s">
        <v>140</v>
      </c>
      <c r="R42" s="116" t="s">
        <v>4717</v>
      </c>
      <c r="S42" s="116"/>
      <c r="U42" s="29"/>
      <c r="V42" s="29"/>
      <c r="W42" s="29"/>
      <c r="X42" s="29"/>
      <c r="Y42" s="29"/>
      <c r="Z42" s="29"/>
      <c r="AA42" s="29"/>
      <c r="AB42" s="29"/>
      <c r="AC42" s="29"/>
      <c r="AD42" s="29"/>
      <c r="AE42" s="29"/>
      <c r="AF42" s="29"/>
      <c r="AG42" s="29"/>
      <c r="AH42" s="29"/>
      <c r="AI42" s="29"/>
      <c r="AJ42" s="29"/>
    </row>
    <row r="43" spans="1:36" s="30" customFormat="1" ht="69" customHeight="1" x14ac:dyDescent="0.25">
      <c r="A43" s="117" t="s">
        <v>4706</v>
      </c>
      <c r="B43" s="121" t="s">
        <v>12</v>
      </c>
      <c r="C43" s="122" t="s">
        <v>225</v>
      </c>
      <c r="D43" s="122" t="s">
        <v>224</v>
      </c>
      <c r="E43" s="123" t="s">
        <v>224</v>
      </c>
      <c r="F43" s="132"/>
      <c r="G43" s="132"/>
      <c r="H43" s="132" t="s">
        <v>225</v>
      </c>
      <c r="I43" s="132"/>
      <c r="J43" s="132"/>
      <c r="K43" s="132"/>
      <c r="L43" s="132"/>
      <c r="M43" s="132"/>
      <c r="N43" s="133">
        <v>3730430</v>
      </c>
      <c r="O43" s="133">
        <v>3730430</v>
      </c>
      <c r="P43" s="131"/>
      <c r="Q43" s="116" t="s">
        <v>140</v>
      </c>
      <c r="R43" s="116" t="s">
        <v>250</v>
      </c>
      <c r="S43" s="116"/>
      <c r="U43" s="29"/>
      <c r="V43" s="29"/>
      <c r="W43" s="29"/>
      <c r="X43" s="29"/>
      <c r="Y43" s="29"/>
      <c r="Z43" s="29"/>
      <c r="AA43" s="29"/>
      <c r="AB43" s="29"/>
      <c r="AC43" s="29"/>
      <c r="AD43" s="29"/>
      <c r="AE43" s="29"/>
      <c r="AF43" s="29"/>
      <c r="AG43" s="29"/>
      <c r="AH43" s="29"/>
      <c r="AI43" s="29"/>
      <c r="AJ43" s="29"/>
    </row>
    <row r="44" spans="1:36" s="30" customFormat="1" ht="69" customHeight="1" x14ac:dyDescent="0.25">
      <c r="A44" s="117" t="s">
        <v>4706</v>
      </c>
      <c r="B44" s="121" t="s">
        <v>12</v>
      </c>
      <c r="C44" s="122" t="s">
        <v>227</v>
      </c>
      <c r="D44" s="122" t="s">
        <v>226</v>
      </c>
      <c r="E44" s="123" t="s">
        <v>226</v>
      </c>
      <c r="F44" s="132"/>
      <c r="G44" s="132"/>
      <c r="H44" s="132" t="s">
        <v>227</v>
      </c>
      <c r="I44" s="132"/>
      <c r="J44" s="132"/>
      <c r="K44" s="132"/>
      <c r="L44" s="132"/>
      <c r="M44" s="132"/>
      <c r="N44" s="133"/>
      <c r="O44" s="133"/>
      <c r="P44" s="131">
        <v>800000</v>
      </c>
      <c r="Q44" s="116" t="s">
        <v>140</v>
      </c>
      <c r="R44" s="116" t="s">
        <v>250</v>
      </c>
      <c r="S44" s="116"/>
      <c r="U44" s="29"/>
      <c r="V44" s="29"/>
      <c r="W44" s="29"/>
      <c r="X44" s="29"/>
      <c r="Y44" s="29"/>
      <c r="Z44" s="29"/>
      <c r="AA44" s="29"/>
      <c r="AB44" s="29"/>
      <c r="AC44" s="29"/>
      <c r="AD44" s="29"/>
      <c r="AE44" s="29"/>
      <c r="AF44" s="29"/>
      <c r="AG44" s="29"/>
      <c r="AH44" s="29"/>
      <c r="AI44" s="29"/>
      <c r="AJ44" s="29"/>
    </row>
    <row r="45" spans="1:36" s="30" customFormat="1" ht="69" customHeight="1" x14ac:dyDescent="0.25">
      <c r="A45" s="117" t="s">
        <v>4706</v>
      </c>
      <c r="B45" s="121" t="s">
        <v>12</v>
      </c>
      <c r="C45" s="122" t="s">
        <v>230</v>
      </c>
      <c r="D45" s="122" t="s">
        <v>231</v>
      </c>
      <c r="E45" s="123" t="s">
        <v>229</v>
      </c>
      <c r="F45" s="132"/>
      <c r="G45" s="132"/>
      <c r="H45" s="132" t="s">
        <v>230</v>
      </c>
      <c r="I45" s="132"/>
      <c r="J45" s="132"/>
      <c r="K45" s="132"/>
      <c r="L45" s="132"/>
      <c r="M45" s="132"/>
      <c r="N45" s="133">
        <v>2200000</v>
      </c>
      <c r="O45" s="133">
        <v>2196309.83</v>
      </c>
      <c r="P45" s="131"/>
      <c r="Q45" s="116" t="s">
        <v>140</v>
      </c>
      <c r="R45" s="116" t="s">
        <v>250</v>
      </c>
      <c r="S45" s="116"/>
      <c r="U45" s="29"/>
      <c r="V45" s="29"/>
      <c r="W45" s="29"/>
      <c r="X45" s="29"/>
      <c r="Y45" s="29"/>
      <c r="Z45" s="29"/>
      <c r="AA45" s="29"/>
      <c r="AB45" s="29"/>
      <c r="AC45" s="29"/>
      <c r="AD45" s="29"/>
      <c r="AE45" s="29"/>
      <c r="AF45" s="29"/>
      <c r="AG45" s="29"/>
      <c r="AH45" s="29"/>
      <c r="AI45" s="29"/>
      <c r="AJ45" s="29"/>
    </row>
    <row r="46" spans="1:36" s="30" customFormat="1" ht="69" customHeight="1" x14ac:dyDescent="0.25">
      <c r="A46" s="41"/>
      <c r="B46" s="121" t="s">
        <v>12</v>
      </c>
      <c r="C46" s="122" t="s">
        <v>640</v>
      </c>
      <c r="D46" s="122" t="s">
        <v>641</v>
      </c>
      <c r="E46" s="123" t="s">
        <v>637</v>
      </c>
      <c r="F46" s="132"/>
      <c r="G46" s="132"/>
      <c r="H46" s="132" t="s">
        <v>638</v>
      </c>
      <c r="I46" s="132"/>
      <c r="J46" s="132"/>
      <c r="K46" s="132"/>
      <c r="L46" s="132"/>
      <c r="M46" s="132"/>
      <c r="N46" s="133"/>
      <c r="O46" s="133"/>
      <c r="P46" s="131">
        <v>177260</v>
      </c>
      <c r="Q46" s="116" t="s">
        <v>140</v>
      </c>
      <c r="R46" s="116" t="s">
        <v>250</v>
      </c>
      <c r="S46" s="125"/>
      <c r="U46" s="29"/>
      <c r="V46" s="29"/>
      <c r="W46" s="29"/>
      <c r="X46" s="29"/>
      <c r="Y46" s="29"/>
      <c r="Z46" s="29"/>
      <c r="AA46" s="29"/>
      <c r="AB46" s="29"/>
      <c r="AC46" s="29"/>
      <c r="AD46" s="29"/>
      <c r="AE46" s="29"/>
      <c r="AF46" s="29"/>
      <c r="AG46" s="29"/>
      <c r="AH46" s="29"/>
      <c r="AI46" s="29"/>
      <c r="AJ46" s="29"/>
    </row>
    <row r="47" spans="1:36" s="30" customFormat="1" ht="69" customHeight="1" x14ac:dyDescent="0.25">
      <c r="A47" s="117" t="s">
        <v>4706</v>
      </c>
      <c r="B47" s="121" t="s">
        <v>13</v>
      </c>
      <c r="C47" s="122" t="s">
        <v>645</v>
      </c>
      <c r="D47" s="122" t="s">
        <v>646</v>
      </c>
      <c r="E47" s="123" t="s">
        <v>642</v>
      </c>
      <c r="F47" s="132" t="s">
        <v>642</v>
      </c>
      <c r="G47" s="132" t="s">
        <v>91</v>
      </c>
      <c r="H47" s="132" t="s">
        <v>643</v>
      </c>
      <c r="I47" s="132" t="s">
        <v>132</v>
      </c>
      <c r="J47" s="132" t="s">
        <v>642</v>
      </c>
      <c r="K47" s="132" t="s">
        <v>642</v>
      </c>
      <c r="L47" s="136"/>
      <c r="M47" s="132" t="s">
        <v>642</v>
      </c>
      <c r="N47" s="133">
        <v>30000</v>
      </c>
      <c r="O47" s="133">
        <v>0</v>
      </c>
      <c r="P47" s="131">
        <v>60000</v>
      </c>
      <c r="Q47" s="116" t="s">
        <v>140</v>
      </c>
      <c r="R47" s="116" t="s">
        <v>4725</v>
      </c>
      <c r="S47" s="116"/>
      <c r="U47" s="29"/>
      <c r="V47" s="29"/>
      <c r="W47" s="29"/>
      <c r="X47" s="29"/>
      <c r="Y47" s="29"/>
      <c r="Z47" s="29"/>
      <c r="AA47" s="29"/>
      <c r="AB47" s="29"/>
      <c r="AC47" s="29"/>
      <c r="AD47" s="29"/>
      <c r="AE47" s="29"/>
      <c r="AF47" s="29"/>
      <c r="AG47" s="29"/>
      <c r="AH47" s="29"/>
      <c r="AI47" s="29"/>
      <c r="AJ47" s="29"/>
    </row>
    <row r="48" spans="1:36" s="30" customFormat="1" ht="69" customHeight="1" x14ac:dyDescent="0.25">
      <c r="A48" s="117" t="s">
        <v>4706</v>
      </c>
      <c r="B48" s="121" t="s">
        <v>13</v>
      </c>
      <c r="C48" s="122" t="s">
        <v>3180</v>
      </c>
      <c r="D48" s="122" t="s">
        <v>144</v>
      </c>
      <c r="E48" s="123" t="s">
        <v>144</v>
      </c>
      <c r="F48" s="132" t="s">
        <v>138</v>
      </c>
      <c r="G48" s="132" t="s">
        <v>91</v>
      </c>
      <c r="H48" s="132" t="s">
        <v>145</v>
      </c>
      <c r="I48" s="132" t="s">
        <v>132</v>
      </c>
      <c r="J48" s="132" t="s">
        <v>146</v>
      </c>
      <c r="K48" s="132" t="s">
        <v>147</v>
      </c>
      <c r="L48" s="136"/>
      <c r="M48" s="132" t="s">
        <v>147</v>
      </c>
      <c r="N48" s="133">
        <v>1429036.12</v>
      </c>
      <c r="O48" s="133"/>
      <c r="P48" s="131"/>
      <c r="Q48" s="116" t="s">
        <v>92</v>
      </c>
      <c r="R48" s="116" t="s">
        <v>4726</v>
      </c>
      <c r="S48" s="116"/>
      <c r="U48" s="29"/>
      <c r="V48" s="29"/>
      <c r="W48" s="29"/>
      <c r="X48" s="29"/>
      <c r="Y48" s="29"/>
      <c r="Z48" s="29"/>
      <c r="AA48" s="29"/>
      <c r="AB48" s="29"/>
      <c r="AC48" s="29"/>
      <c r="AD48" s="29"/>
      <c r="AE48" s="29"/>
      <c r="AF48" s="29"/>
      <c r="AG48" s="29"/>
      <c r="AH48" s="29"/>
      <c r="AI48" s="29"/>
      <c r="AJ48" s="29"/>
    </row>
    <row r="49" spans="1:36" s="30" customFormat="1" ht="69" customHeight="1" x14ac:dyDescent="0.25">
      <c r="A49" s="117" t="s">
        <v>4706</v>
      </c>
      <c r="B49" s="121" t="s">
        <v>64</v>
      </c>
      <c r="C49" s="122" t="s">
        <v>16</v>
      </c>
      <c r="D49" s="122" t="s">
        <v>652</v>
      </c>
      <c r="E49" s="123" t="s">
        <v>652</v>
      </c>
      <c r="F49" s="132" t="s">
        <v>653</v>
      </c>
      <c r="G49" s="132" t="s">
        <v>91</v>
      </c>
      <c r="H49" s="132" t="s">
        <v>16</v>
      </c>
      <c r="I49" s="132"/>
      <c r="J49" s="132" t="s">
        <v>654</v>
      </c>
      <c r="K49" s="132"/>
      <c r="L49" s="132"/>
      <c r="M49" s="132"/>
      <c r="N49" s="133">
        <v>15011</v>
      </c>
      <c r="O49" s="133">
        <v>15011</v>
      </c>
      <c r="P49" s="131">
        <v>15011</v>
      </c>
      <c r="Q49" s="116" t="s">
        <v>113</v>
      </c>
      <c r="R49" s="116" t="s">
        <v>4758</v>
      </c>
      <c r="S49" s="116" t="s">
        <v>4759</v>
      </c>
      <c r="U49" s="29"/>
      <c r="V49" s="29"/>
      <c r="W49" s="29"/>
      <c r="X49" s="29"/>
      <c r="Y49" s="29"/>
      <c r="Z49" s="29"/>
      <c r="AA49" s="29"/>
      <c r="AB49" s="29"/>
      <c r="AC49" s="29"/>
      <c r="AD49" s="29"/>
      <c r="AE49" s="29"/>
      <c r="AF49" s="29"/>
      <c r="AG49" s="29"/>
      <c r="AH49" s="29"/>
      <c r="AI49" s="29"/>
      <c r="AJ49" s="29"/>
    </row>
    <row r="50" spans="1:36" s="30" customFormat="1" ht="69" customHeight="1" x14ac:dyDescent="0.25">
      <c r="A50" s="117" t="s">
        <v>4706</v>
      </c>
      <c r="B50" s="121" t="s">
        <v>64</v>
      </c>
      <c r="C50" s="122" t="s">
        <v>16</v>
      </c>
      <c r="D50" s="122" t="s">
        <v>652</v>
      </c>
      <c r="E50" s="123" t="s">
        <v>652</v>
      </c>
      <c r="F50" s="132" t="s">
        <v>655</v>
      </c>
      <c r="G50" s="132" t="s">
        <v>91</v>
      </c>
      <c r="H50" s="132" t="s">
        <v>16</v>
      </c>
      <c r="I50" s="132"/>
      <c r="J50" s="132" t="s">
        <v>656</v>
      </c>
      <c r="K50" s="132"/>
      <c r="L50" s="132"/>
      <c r="M50" s="132"/>
      <c r="N50" s="133">
        <v>1815</v>
      </c>
      <c r="O50" s="133">
        <v>1815</v>
      </c>
      <c r="P50" s="131">
        <v>1815</v>
      </c>
      <c r="Q50" s="116" t="s">
        <v>113</v>
      </c>
      <c r="R50" s="116" t="s">
        <v>4758</v>
      </c>
      <c r="S50" s="116" t="s">
        <v>4759</v>
      </c>
      <c r="U50" s="29"/>
      <c r="V50" s="29"/>
      <c r="W50" s="29"/>
      <c r="X50" s="29"/>
      <c r="Y50" s="29"/>
      <c r="Z50" s="29"/>
      <c r="AA50" s="29"/>
      <c r="AB50" s="29"/>
      <c r="AC50" s="29"/>
      <c r="AD50" s="29"/>
      <c r="AE50" s="29"/>
      <c r="AF50" s="29"/>
      <c r="AG50" s="29"/>
      <c r="AH50" s="29"/>
      <c r="AI50" s="29"/>
      <c r="AJ50" s="29"/>
    </row>
    <row r="51" spans="1:36" s="30" customFormat="1" ht="69" customHeight="1" x14ac:dyDescent="0.25">
      <c r="A51" s="117" t="s">
        <v>4706</v>
      </c>
      <c r="B51" s="121" t="s">
        <v>64</v>
      </c>
      <c r="C51" s="122" t="s">
        <v>16</v>
      </c>
      <c r="D51" s="122" t="s">
        <v>652</v>
      </c>
      <c r="E51" s="123" t="s">
        <v>652</v>
      </c>
      <c r="F51" s="132" t="s">
        <v>657</v>
      </c>
      <c r="G51" s="132" t="s">
        <v>91</v>
      </c>
      <c r="H51" s="132" t="s">
        <v>16</v>
      </c>
      <c r="I51" s="132"/>
      <c r="J51" s="132" t="s">
        <v>658</v>
      </c>
      <c r="K51" s="132"/>
      <c r="L51" s="132"/>
      <c r="M51" s="132"/>
      <c r="N51" s="133">
        <v>20000</v>
      </c>
      <c r="O51" s="133">
        <v>20000</v>
      </c>
      <c r="P51" s="131">
        <v>20000</v>
      </c>
      <c r="Q51" s="116" t="s">
        <v>113</v>
      </c>
      <c r="R51" s="116" t="s">
        <v>4758</v>
      </c>
      <c r="S51" s="116" t="s">
        <v>4759</v>
      </c>
      <c r="U51" s="29"/>
      <c r="V51" s="29"/>
      <c r="W51" s="29"/>
      <c r="X51" s="29"/>
      <c r="Y51" s="29"/>
      <c r="Z51" s="29"/>
      <c r="AA51" s="29"/>
      <c r="AB51" s="29"/>
      <c r="AC51" s="29"/>
      <c r="AD51" s="29"/>
      <c r="AE51" s="29"/>
      <c r="AF51" s="29"/>
      <c r="AG51" s="29"/>
      <c r="AH51" s="29"/>
      <c r="AI51" s="29"/>
      <c r="AJ51" s="29"/>
    </row>
    <row r="52" spans="1:36" s="30" customFormat="1" ht="69" customHeight="1" x14ac:dyDescent="0.25">
      <c r="A52" s="117" t="s">
        <v>4706</v>
      </c>
      <c r="B52" s="121" t="s">
        <v>7</v>
      </c>
      <c r="C52" s="122" t="s">
        <v>16</v>
      </c>
      <c r="D52" s="122" t="s">
        <v>652</v>
      </c>
      <c r="E52" s="123" t="s">
        <v>759</v>
      </c>
      <c r="F52" s="132" t="s">
        <v>760</v>
      </c>
      <c r="G52" s="132" t="s">
        <v>91</v>
      </c>
      <c r="H52" s="132" t="s">
        <v>757</v>
      </c>
      <c r="I52" s="132"/>
      <c r="J52" s="132" t="s">
        <v>761</v>
      </c>
      <c r="K52" s="132">
        <v>1</v>
      </c>
      <c r="L52" s="132">
        <v>1</v>
      </c>
      <c r="M52" s="132">
        <v>1</v>
      </c>
      <c r="N52" s="133">
        <v>0</v>
      </c>
      <c r="O52" s="133">
        <v>2000</v>
      </c>
      <c r="P52" s="131">
        <v>2000</v>
      </c>
      <c r="Q52" s="116" t="s">
        <v>113</v>
      </c>
      <c r="R52" s="116" t="s">
        <v>4758</v>
      </c>
      <c r="S52" s="116" t="s">
        <v>4759</v>
      </c>
      <c r="U52" s="29"/>
      <c r="V52" s="29"/>
      <c r="W52" s="29"/>
      <c r="X52" s="29"/>
      <c r="Y52" s="29"/>
      <c r="Z52" s="29"/>
      <c r="AA52" s="29"/>
      <c r="AB52" s="29"/>
      <c r="AC52" s="29"/>
      <c r="AD52" s="29"/>
      <c r="AE52" s="29"/>
      <c r="AF52" s="29"/>
      <c r="AG52" s="29"/>
      <c r="AH52" s="29"/>
      <c r="AI52" s="29"/>
      <c r="AJ52" s="29"/>
    </row>
    <row r="53" spans="1:36" s="30" customFormat="1" ht="69" customHeight="1" x14ac:dyDescent="0.25">
      <c r="A53" s="117" t="s">
        <v>4706</v>
      </c>
      <c r="B53" s="121" t="s">
        <v>7</v>
      </c>
      <c r="C53" s="122" t="s">
        <v>16</v>
      </c>
      <c r="D53" s="122" t="s">
        <v>652</v>
      </c>
      <c r="E53" s="123" t="s">
        <v>759</v>
      </c>
      <c r="F53" s="132" t="s">
        <v>797</v>
      </c>
      <c r="G53" s="132" t="s">
        <v>91</v>
      </c>
      <c r="H53" s="132" t="s">
        <v>798</v>
      </c>
      <c r="I53" s="132"/>
      <c r="J53" s="132" t="s">
        <v>761</v>
      </c>
      <c r="K53" s="132">
        <v>1</v>
      </c>
      <c r="L53" s="132">
        <v>1</v>
      </c>
      <c r="M53" s="132">
        <v>1</v>
      </c>
      <c r="N53" s="133">
        <v>25000</v>
      </c>
      <c r="O53" s="133">
        <v>24534.07</v>
      </c>
      <c r="P53" s="131">
        <v>25000</v>
      </c>
      <c r="Q53" s="116" t="s">
        <v>113</v>
      </c>
      <c r="R53" s="116" t="s">
        <v>4758</v>
      </c>
      <c r="S53" s="116" t="s">
        <v>4759</v>
      </c>
      <c r="U53" s="29"/>
      <c r="V53" s="29"/>
      <c r="W53" s="29"/>
      <c r="X53" s="29"/>
      <c r="Y53" s="29"/>
      <c r="Z53" s="29"/>
      <c r="AA53" s="29"/>
      <c r="AB53" s="29"/>
      <c r="AC53" s="29"/>
      <c r="AD53" s="29"/>
      <c r="AE53" s="29"/>
      <c r="AF53" s="29"/>
      <c r="AG53" s="29"/>
      <c r="AH53" s="29"/>
      <c r="AI53" s="29"/>
      <c r="AJ53" s="29"/>
    </row>
    <row r="54" spans="1:36" s="30" customFormat="1" ht="69" customHeight="1" x14ac:dyDescent="0.25">
      <c r="A54" s="117" t="s">
        <v>4706</v>
      </c>
      <c r="B54" s="121" t="s">
        <v>576</v>
      </c>
      <c r="C54" s="122" t="s">
        <v>16</v>
      </c>
      <c r="D54" s="122" t="s">
        <v>652</v>
      </c>
      <c r="E54" s="123"/>
      <c r="F54" s="132" t="s">
        <v>663</v>
      </c>
      <c r="G54" s="132" t="s">
        <v>91</v>
      </c>
      <c r="H54" s="132" t="s">
        <v>16</v>
      </c>
      <c r="I54" s="132" t="s">
        <v>132</v>
      </c>
      <c r="J54" s="132" t="s">
        <v>664</v>
      </c>
      <c r="K54" s="132" t="s">
        <v>665</v>
      </c>
      <c r="L54" s="132" t="s">
        <v>666</v>
      </c>
      <c r="M54" s="132" t="s">
        <v>665</v>
      </c>
      <c r="N54" s="133">
        <v>3550</v>
      </c>
      <c r="O54" s="133">
        <v>3550</v>
      </c>
      <c r="P54" s="131">
        <v>3550</v>
      </c>
      <c r="Q54" s="116" t="s">
        <v>113</v>
      </c>
      <c r="R54" s="116" t="s">
        <v>4758</v>
      </c>
      <c r="S54" s="116" t="s">
        <v>4759</v>
      </c>
      <c r="U54" s="29"/>
      <c r="V54" s="29"/>
      <c r="W54" s="29"/>
      <c r="X54" s="29"/>
      <c r="Y54" s="29"/>
      <c r="Z54" s="29"/>
      <c r="AA54" s="29"/>
      <c r="AB54" s="29"/>
      <c r="AC54" s="29"/>
      <c r="AD54" s="29"/>
      <c r="AE54" s="29"/>
      <c r="AF54" s="29"/>
      <c r="AG54" s="29"/>
      <c r="AH54" s="29"/>
      <c r="AI54" s="29"/>
      <c r="AJ54" s="29"/>
    </row>
    <row r="55" spans="1:36" s="30" customFormat="1" ht="69" customHeight="1" x14ac:dyDescent="0.25">
      <c r="A55" s="117" t="s">
        <v>4706</v>
      </c>
      <c r="B55" s="121" t="s">
        <v>12</v>
      </c>
      <c r="C55" s="122" t="s">
        <v>668</v>
      </c>
      <c r="D55" s="122" t="s">
        <v>670</v>
      </c>
      <c r="E55" s="123" t="s">
        <v>667</v>
      </c>
      <c r="F55" s="132"/>
      <c r="G55" s="132"/>
      <c r="H55" s="132" t="s">
        <v>668</v>
      </c>
      <c r="I55" s="132"/>
      <c r="J55" s="132"/>
      <c r="K55" s="132"/>
      <c r="L55" s="132"/>
      <c r="M55" s="132"/>
      <c r="N55" s="133">
        <v>1556000</v>
      </c>
      <c r="O55" s="133">
        <v>652079.85</v>
      </c>
      <c r="P55" s="131"/>
      <c r="Q55" s="116" t="s">
        <v>140</v>
      </c>
      <c r="R55" s="116" t="s">
        <v>250</v>
      </c>
      <c r="S55" s="116"/>
      <c r="U55" s="29"/>
      <c r="V55" s="29"/>
      <c r="W55" s="29"/>
      <c r="X55" s="29"/>
      <c r="Y55" s="29"/>
      <c r="Z55" s="29"/>
      <c r="AA55" s="29"/>
      <c r="AB55" s="29"/>
      <c r="AC55" s="29"/>
      <c r="AD55" s="29"/>
      <c r="AE55" s="29"/>
      <c r="AF55" s="29"/>
      <c r="AG55" s="29"/>
      <c r="AH55" s="29"/>
      <c r="AI55" s="29"/>
      <c r="AJ55" s="29"/>
    </row>
    <row r="56" spans="1:36" s="30" customFormat="1" ht="69" customHeight="1" x14ac:dyDescent="0.25">
      <c r="A56" s="41"/>
      <c r="B56" s="121" t="s">
        <v>12</v>
      </c>
      <c r="C56" s="122" t="s">
        <v>672</v>
      </c>
      <c r="D56" s="122" t="s">
        <v>674</v>
      </c>
      <c r="E56" s="123" t="s">
        <v>671</v>
      </c>
      <c r="F56" s="132"/>
      <c r="G56" s="132"/>
      <c r="H56" s="132" t="s">
        <v>672</v>
      </c>
      <c r="I56" s="132"/>
      <c r="J56" s="132"/>
      <c r="K56" s="132"/>
      <c r="L56" s="132"/>
      <c r="M56" s="132"/>
      <c r="N56" s="133">
        <v>210000</v>
      </c>
      <c r="O56" s="133">
        <v>0</v>
      </c>
      <c r="P56" s="131"/>
      <c r="Q56" s="116" t="str">
        <f>D56</f>
        <v>OBRAS ESPECÍFICAS PARA LA MEJORA DE LA TITULACIÓN DE MEDICINA</v>
      </c>
      <c r="R56" s="116" t="str">
        <f>E56</f>
        <v>MEJORA DE LA TITULACIÓN DE MEDICINA</v>
      </c>
      <c r="S56" s="125"/>
      <c r="U56" s="29"/>
      <c r="V56" s="29"/>
      <c r="W56" s="29"/>
      <c r="X56" s="29"/>
      <c r="Y56" s="29"/>
      <c r="Z56" s="29"/>
      <c r="AA56" s="29"/>
      <c r="AB56" s="29"/>
      <c r="AC56" s="29"/>
      <c r="AD56" s="29"/>
      <c r="AE56" s="29"/>
      <c r="AF56" s="29"/>
      <c r="AG56" s="29"/>
      <c r="AH56" s="29"/>
      <c r="AI56" s="29"/>
      <c r="AJ56" s="29"/>
    </row>
    <row r="57" spans="1:36" s="30" customFormat="1" ht="69" customHeight="1" x14ac:dyDescent="0.25">
      <c r="A57" s="117" t="s">
        <v>4706</v>
      </c>
      <c r="B57" s="121" t="s">
        <v>64</v>
      </c>
      <c r="C57" s="122" t="s">
        <v>161</v>
      </c>
      <c r="D57" s="122" t="s">
        <v>153</v>
      </c>
      <c r="E57" s="123" t="s">
        <v>153</v>
      </c>
      <c r="F57" s="132" t="s">
        <v>154</v>
      </c>
      <c r="G57" s="132" t="s">
        <v>91</v>
      </c>
      <c r="H57" s="132" t="s">
        <v>155</v>
      </c>
      <c r="I57" s="138" t="s">
        <v>156</v>
      </c>
      <c r="J57" s="132" t="s">
        <v>158</v>
      </c>
      <c r="K57" s="132" t="s">
        <v>159</v>
      </c>
      <c r="L57" s="132"/>
      <c r="M57" s="132"/>
      <c r="N57" s="133">
        <v>5000</v>
      </c>
      <c r="O57" s="133"/>
      <c r="P57" s="131">
        <v>5000</v>
      </c>
      <c r="Q57" s="116" t="s">
        <v>157</v>
      </c>
      <c r="R57" s="116" t="s">
        <v>4727</v>
      </c>
      <c r="S57" s="116" t="s">
        <v>4728</v>
      </c>
      <c r="U57" s="29"/>
      <c r="V57" s="29"/>
      <c r="W57" s="29"/>
      <c r="X57" s="29"/>
      <c r="Y57" s="29"/>
      <c r="Z57" s="29"/>
      <c r="AA57" s="29"/>
      <c r="AB57" s="29"/>
      <c r="AC57" s="29"/>
      <c r="AD57" s="29"/>
      <c r="AE57" s="29"/>
      <c r="AF57" s="29"/>
      <c r="AG57" s="29"/>
      <c r="AH57" s="29"/>
      <c r="AI57" s="29"/>
      <c r="AJ57" s="29"/>
    </row>
    <row r="58" spans="1:36" s="30" customFormat="1" ht="69" customHeight="1" x14ac:dyDescent="0.25">
      <c r="A58" s="115" t="s">
        <v>4702</v>
      </c>
      <c r="B58" s="121" t="s">
        <v>8</v>
      </c>
      <c r="C58" s="122" t="s">
        <v>734</v>
      </c>
      <c r="D58" s="122" t="s">
        <v>735</v>
      </c>
      <c r="E58" s="123" t="s">
        <v>729</v>
      </c>
      <c r="F58" s="132" t="s">
        <v>730</v>
      </c>
      <c r="G58" s="132" t="s">
        <v>91</v>
      </c>
      <c r="H58" s="132" t="s">
        <v>731</v>
      </c>
      <c r="I58" s="132"/>
      <c r="J58" s="132" t="s">
        <v>733</v>
      </c>
      <c r="K58" s="132">
        <v>1</v>
      </c>
      <c r="L58" s="132">
        <v>1</v>
      </c>
      <c r="M58" s="132">
        <v>2</v>
      </c>
      <c r="N58" s="133">
        <v>3000</v>
      </c>
      <c r="O58" s="133">
        <v>1481.16</v>
      </c>
      <c r="P58" s="131">
        <v>3000</v>
      </c>
      <c r="Q58" s="116" t="s">
        <v>98</v>
      </c>
      <c r="R58" s="116" t="s">
        <v>4729</v>
      </c>
      <c r="S58" s="116"/>
      <c r="U58" s="29"/>
      <c r="V58" s="29"/>
      <c r="W58" s="29"/>
      <c r="X58" s="29"/>
      <c r="Y58" s="29"/>
      <c r="Z58" s="29"/>
      <c r="AA58" s="29"/>
      <c r="AB58" s="29"/>
      <c r="AC58" s="29"/>
      <c r="AD58" s="29"/>
      <c r="AE58" s="29"/>
      <c r="AF58" s="29"/>
      <c r="AG58" s="29"/>
      <c r="AH58" s="29"/>
      <c r="AI58" s="29"/>
      <c r="AJ58" s="29"/>
    </row>
    <row r="59" spans="1:36" s="30" customFormat="1" ht="69" customHeight="1" x14ac:dyDescent="0.25">
      <c r="A59" s="115" t="s">
        <v>4702</v>
      </c>
      <c r="B59" s="121" t="s">
        <v>12</v>
      </c>
      <c r="C59" s="122" t="s">
        <v>234</v>
      </c>
      <c r="D59" s="122" t="s">
        <v>235</v>
      </c>
      <c r="E59" s="123" t="s">
        <v>232</v>
      </c>
      <c r="F59" s="132"/>
      <c r="G59" s="132" t="s">
        <v>91</v>
      </c>
      <c r="H59" s="132" t="s">
        <v>233</v>
      </c>
      <c r="I59" s="132" t="s">
        <v>132</v>
      </c>
      <c r="J59" s="132"/>
      <c r="K59" s="132"/>
      <c r="L59" s="132"/>
      <c r="M59" s="132"/>
      <c r="N59" s="133">
        <v>1000</v>
      </c>
      <c r="O59" s="133">
        <v>0</v>
      </c>
      <c r="P59" s="131"/>
      <c r="Q59" s="116" t="s">
        <v>98</v>
      </c>
      <c r="R59" s="116" t="s">
        <v>4730</v>
      </c>
      <c r="S59" s="116" t="s">
        <v>4731</v>
      </c>
      <c r="U59" s="29"/>
      <c r="V59" s="29"/>
      <c r="W59" s="29"/>
      <c r="X59" s="29"/>
      <c r="Y59" s="29"/>
      <c r="Z59" s="29"/>
      <c r="AA59" s="29"/>
      <c r="AB59" s="29"/>
      <c r="AC59" s="29"/>
      <c r="AD59" s="29"/>
      <c r="AE59" s="29"/>
      <c r="AF59" s="29"/>
      <c r="AG59" s="29"/>
      <c r="AH59" s="29"/>
      <c r="AI59" s="29"/>
      <c r="AJ59" s="29"/>
    </row>
    <row r="60" spans="1:36" s="30" customFormat="1" ht="69" customHeight="1" x14ac:dyDescent="0.25">
      <c r="A60" s="117" t="s">
        <v>4706</v>
      </c>
      <c r="B60" s="121" t="s">
        <v>12</v>
      </c>
      <c r="C60" s="122" t="s">
        <v>243</v>
      </c>
      <c r="D60" s="122" t="s">
        <v>236</v>
      </c>
      <c r="E60" s="123" t="s">
        <v>236</v>
      </c>
      <c r="F60" s="132" t="s">
        <v>237</v>
      </c>
      <c r="G60" s="132" t="s">
        <v>91</v>
      </c>
      <c r="H60" s="132" t="s">
        <v>238</v>
      </c>
      <c r="I60" s="132" t="s">
        <v>132</v>
      </c>
      <c r="J60" s="132" t="s">
        <v>240</v>
      </c>
      <c r="K60" s="132"/>
      <c r="L60" s="132"/>
      <c r="M60" s="132" t="s">
        <v>241</v>
      </c>
      <c r="N60" s="133">
        <v>14493.48</v>
      </c>
      <c r="O60" s="133">
        <v>8256.64</v>
      </c>
      <c r="P60" s="131">
        <v>14486.12</v>
      </c>
      <c r="Q60" s="116" t="s">
        <v>615</v>
      </c>
      <c r="R60" s="116" t="s">
        <v>4732</v>
      </c>
      <c r="S60" s="116" t="s">
        <v>4733</v>
      </c>
      <c r="U60" s="29"/>
      <c r="V60" s="29"/>
      <c r="W60" s="29"/>
      <c r="X60" s="29"/>
      <c r="Y60" s="29"/>
      <c r="Z60" s="29"/>
      <c r="AA60" s="29"/>
      <c r="AB60" s="29"/>
      <c r="AC60" s="29"/>
      <c r="AD60" s="29"/>
      <c r="AE60" s="29"/>
      <c r="AF60" s="29"/>
      <c r="AG60" s="29"/>
      <c r="AH60" s="29"/>
      <c r="AI60" s="29"/>
      <c r="AJ60" s="29"/>
    </row>
    <row r="61" spans="1:36" s="30" customFormat="1" ht="69" customHeight="1" x14ac:dyDescent="0.25">
      <c r="A61" s="117" t="s">
        <v>4706</v>
      </c>
      <c r="B61" s="121" t="s">
        <v>12</v>
      </c>
      <c r="C61" s="122" t="s">
        <v>246</v>
      </c>
      <c r="D61" s="122" t="s">
        <v>247</v>
      </c>
      <c r="E61" s="123" t="s">
        <v>244</v>
      </c>
      <c r="F61" s="132"/>
      <c r="G61" s="132"/>
      <c r="H61" s="132" t="s">
        <v>245</v>
      </c>
      <c r="I61" s="132"/>
      <c r="J61" s="132"/>
      <c r="K61" s="132"/>
      <c r="L61" s="132" t="s">
        <v>150</v>
      </c>
      <c r="M61" s="132"/>
      <c r="N61" s="134">
        <f>SUM(N62:N76)</f>
        <v>279313.06</v>
      </c>
      <c r="O61" s="134">
        <f>SUM(O62:O76)</f>
        <v>198139.83</v>
      </c>
      <c r="P61" s="131">
        <f>SUM(P62:P76)</f>
        <v>216523</v>
      </c>
      <c r="Q61" s="116" t="s">
        <v>140</v>
      </c>
      <c r="R61" s="116" t="s">
        <v>250</v>
      </c>
      <c r="S61" s="116" t="s">
        <v>4734</v>
      </c>
      <c r="U61" s="29"/>
      <c r="V61" s="29"/>
      <c r="W61" s="29"/>
      <c r="X61" s="29"/>
      <c r="Y61" s="29"/>
      <c r="Z61" s="29"/>
      <c r="AA61" s="29"/>
      <c r="AB61" s="29"/>
      <c r="AC61" s="29"/>
      <c r="AD61" s="29"/>
      <c r="AE61" s="29"/>
      <c r="AF61" s="29"/>
      <c r="AG61" s="29"/>
      <c r="AH61" s="29"/>
      <c r="AI61" s="29"/>
      <c r="AJ61" s="29"/>
    </row>
    <row r="62" spans="1:36" s="30" customFormat="1" ht="69" customHeight="1" x14ac:dyDescent="0.25">
      <c r="A62" s="20"/>
      <c r="B62" s="121" t="s">
        <v>12</v>
      </c>
      <c r="C62" s="122" t="s">
        <v>246</v>
      </c>
      <c r="D62" s="122" t="s">
        <v>247</v>
      </c>
      <c r="E62" s="123" t="s">
        <v>248</v>
      </c>
      <c r="F62" s="132" t="s">
        <v>249</v>
      </c>
      <c r="G62" s="132" t="s">
        <v>91</v>
      </c>
      <c r="H62" s="132" t="s">
        <v>245</v>
      </c>
      <c r="I62" s="132" t="s">
        <v>132</v>
      </c>
      <c r="J62" s="132" t="s">
        <v>251</v>
      </c>
      <c r="K62" s="132">
        <v>5</v>
      </c>
      <c r="L62" s="132">
        <v>5</v>
      </c>
      <c r="M62" s="132">
        <v>5</v>
      </c>
      <c r="N62" s="133">
        <v>6050.5</v>
      </c>
      <c r="O62" s="133">
        <v>3121.8</v>
      </c>
      <c r="P62" s="131">
        <v>3122</v>
      </c>
      <c r="Q62" s="116"/>
      <c r="R62" s="116"/>
      <c r="S62" s="116"/>
      <c r="U62" s="29"/>
      <c r="V62" s="29"/>
      <c r="W62" s="29"/>
      <c r="X62" s="29"/>
      <c r="Y62" s="29"/>
      <c r="Z62" s="29"/>
      <c r="AA62" s="29"/>
      <c r="AB62" s="29"/>
      <c r="AC62" s="29"/>
      <c r="AD62" s="29"/>
      <c r="AE62" s="29"/>
      <c r="AF62" s="29"/>
      <c r="AG62" s="29"/>
      <c r="AH62" s="29"/>
      <c r="AI62" s="29"/>
      <c r="AJ62" s="29"/>
    </row>
    <row r="63" spans="1:36" s="30" customFormat="1" ht="69" customHeight="1" x14ac:dyDescent="0.25">
      <c r="A63" s="117" t="s">
        <v>4706</v>
      </c>
      <c r="B63" s="121" t="s">
        <v>12</v>
      </c>
      <c r="C63" s="122" t="s">
        <v>246</v>
      </c>
      <c r="D63" s="122" t="s">
        <v>247</v>
      </c>
      <c r="E63" s="123" t="s">
        <v>248</v>
      </c>
      <c r="F63" s="132" t="s">
        <v>252</v>
      </c>
      <c r="G63" s="132" t="s">
        <v>91</v>
      </c>
      <c r="H63" s="132" t="s">
        <v>245</v>
      </c>
      <c r="I63" s="132" t="s">
        <v>132</v>
      </c>
      <c r="J63" s="132" t="s">
        <v>253</v>
      </c>
      <c r="K63" s="132">
        <v>2</v>
      </c>
      <c r="L63" s="132">
        <v>2</v>
      </c>
      <c r="M63" s="132">
        <v>2</v>
      </c>
      <c r="N63" s="133">
        <v>8000</v>
      </c>
      <c r="O63" s="133">
        <v>0</v>
      </c>
      <c r="P63" s="131">
        <v>15000</v>
      </c>
      <c r="Q63" s="116" t="s">
        <v>140</v>
      </c>
      <c r="R63" s="116" t="s">
        <v>250</v>
      </c>
      <c r="S63" s="116" t="s">
        <v>4734</v>
      </c>
      <c r="U63" s="29"/>
      <c r="V63" s="29"/>
      <c r="W63" s="29"/>
      <c r="X63" s="29"/>
      <c r="Y63" s="29"/>
      <c r="Z63" s="29"/>
      <c r="AA63" s="29"/>
      <c r="AB63" s="29"/>
      <c r="AC63" s="29"/>
      <c r="AD63" s="29"/>
      <c r="AE63" s="29"/>
      <c r="AF63" s="29"/>
      <c r="AG63" s="29"/>
      <c r="AH63" s="29"/>
      <c r="AI63" s="29"/>
      <c r="AJ63" s="29"/>
    </row>
    <row r="64" spans="1:36" s="30" customFormat="1" ht="69" customHeight="1" x14ac:dyDescent="0.25">
      <c r="A64" s="117" t="s">
        <v>4706</v>
      </c>
      <c r="B64" s="121" t="s">
        <v>12</v>
      </c>
      <c r="C64" s="122" t="s">
        <v>246</v>
      </c>
      <c r="D64" s="122" t="s">
        <v>247</v>
      </c>
      <c r="E64" s="123" t="s">
        <v>248</v>
      </c>
      <c r="F64" s="132" t="s">
        <v>255</v>
      </c>
      <c r="G64" s="132" t="s">
        <v>91</v>
      </c>
      <c r="H64" s="132" t="s">
        <v>245</v>
      </c>
      <c r="I64" s="132" t="s">
        <v>132</v>
      </c>
      <c r="J64" s="132" t="s">
        <v>251</v>
      </c>
      <c r="K64" s="132">
        <v>48</v>
      </c>
      <c r="L64" s="132">
        <v>48</v>
      </c>
      <c r="M64" s="132">
        <v>48</v>
      </c>
      <c r="N64" s="133">
        <v>7592.15</v>
      </c>
      <c r="O64" s="133">
        <v>7592.15</v>
      </c>
      <c r="P64" s="131">
        <v>18997</v>
      </c>
      <c r="Q64" s="116" t="s">
        <v>140</v>
      </c>
      <c r="R64" s="116" t="s">
        <v>250</v>
      </c>
      <c r="S64" s="116" t="s">
        <v>4734</v>
      </c>
      <c r="U64" s="29"/>
      <c r="V64" s="29"/>
      <c r="W64" s="29"/>
      <c r="X64" s="29"/>
      <c r="Y64" s="29"/>
      <c r="Z64" s="29"/>
      <c r="AA64" s="29"/>
      <c r="AB64" s="29"/>
      <c r="AC64" s="29"/>
      <c r="AD64" s="29"/>
      <c r="AE64" s="29"/>
      <c r="AF64" s="29"/>
      <c r="AG64" s="29"/>
      <c r="AH64" s="29"/>
      <c r="AI64" s="29"/>
      <c r="AJ64" s="29"/>
    </row>
    <row r="65" spans="1:36" s="30" customFormat="1" ht="69" customHeight="1" x14ac:dyDescent="0.25">
      <c r="A65" s="117" t="s">
        <v>4706</v>
      </c>
      <c r="B65" s="121" t="s">
        <v>12</v>
      </c>
      <c r="C65" s="122" t="s">
        <v>246</v>
      </c>
      <c r="D65" s="122" t="s">
        <v>247</v>
      </c>
      <c r="E65" s="123" t="s">
        <v>248</v>
      </c>
      <c r="F65" s="132" t="s">
        <v>257</v>
      </c>
      <c r="G65" s="132" t="s">
        <v>91</v>
      </c>
      <c r="H65" s="132" t="s">
        <v>245</v>
      </c>
      <c r="I65" s="132" t="s">
        <v>132</v>
      </c>
      <c r="J65" s="132" t="s">
        <v>258</v>
      </c>
      <c r="K65" s="132">
        <v>2</v>
      </c>
      <c r="L65" s="132">
        <v>2</v>
      </c>
      <c r="M65" s="132">
        <v>2</v>
      </c>
      <c r="N65" s="133">
        <v>16344.76</v>
      </c>
      <c r="O65" s="133">
        <v>0</v>
      </c>
      <c r="P65" s="131">
        <v>16345</v>
      </c>
      <c r="Q65" s="116" t="s">
        <v>140</v>
      </c>
      <c r="R65" s="116" t="s">
        <v>250</v>
      </c>
      <c r="S65" s="116" t="s">
        <v>4734</v>
      </c>
      <c r="U65" s="29"/>
      <c r="V65" s="29"/>
      <c r="W65" s="29"/>
      <c r="X65" s="29"/>
      <c r="Y65" s="29"/>
      <c r="Z65" s="29"/>
      <c r="AA65" s="29"/>
      <c r="AB65" s="29"/>
      <c r="AC65" s="29"/>
      <c r="AD65" s="29"/>
      <c r="AE65" s="29"/>
      <c r="AF65" s="29"/>
      <c r="AG65" s="29"/>
      <c r="AH65" s="29"/>
      <c r="AI65" s="29"/>
      <c r="AJ65" s="29"/>
    </row>
    <row r="66" spans="1:36" s="30" customFormat="1" ht="69" customHeight="1" x14ac:dyDescent="0.25">
      <c r="A66" s="117" t="s">
        <v>4706</v>
      </c>
      <c r="B66" s="121" t="s">
        <v>12</v>
      </c>
      <c r="C66" s="122" t="s">
        <v>246</v>
      </c>
      <c r="D66" s="122" t="s">
        <v>247</v>
      </c>
      <c r="E66" s="123" t="s">
        <v>259</v>
      </c>
      <c r="F66" s="132" t="s">
        <v>260</v>
      </c>
      <c r="G66" s="132" t="s">
        <v>91</v>
      </c>
      <c r="H66" s="132" t="s">
        <v>245</v>
      </c>
      <c r="I66" s="132" t="s">
        <v>132</v>
      </c>
      <c r="J66" s="132" t="s">
        <v>261</v>
      </c>
      <c r="K66" s="132" t="s">
        <v>262</v>
      </c>
      <c r="L66" s="139">
        <v>1</v>
      </c>
      <c r="M66" s="132" t="s">
        <v>262</v>
      </c>
      <c r="N66" s="133">
        <v>4600</v>
      </c>
      <c r="O66" s="133">
        <v>4480.3900000000003</v>
      </c>
      <c r="P66" s="131">
        <v>5100</v>
      </c>
      <c r="Q66" s="116" t="s">
        <v>140</v>
      </c>
      <c r="R66" s="116" t="s">
        <v>250</v>
      </c>
      <c r="S66" s="116" t="s">
        <v>4734</v>
      </c>
      <c r="U66" s="29"/>
      <c r="V66" s="29"/>
      <c r="W66" s="29"/>
      <c r="X66" s="29"/>
      <c r="Y66" s="29"/>
      <c r="Z66" s="29"/>
      <c r="AA66" s="29"/>
      <c r="AB66" s="29"/>
      <c r="AC66" s="29"/>
      <c r="AD66" s="29"/>
      <c r="AE66" s="29"/>
      <c r="AF66" s="29"/>
      <c r="AG66" s="29"/>
      <c r="AH66" s="29"/>
      <c r="AI66" s="29"/>
      <c r="AJ66" s="29"/>
    </row>
    <row r="67" spans="1:36" s="30" customFormat="1" ht="69" customHeight="1" x14ac:dyDescent="0.25">
      <c r="A67" s="117" t="s">
        <v>4706</v>
      </c>
      <c r="B67" s="121" t="s">
        <v>12</v>
      </c>
      <c r="C67" s="122" t="s">
        <v>246</v>
      </c>
      <c r="D67" s="122" t="s">
        <v>247</v>
      </c>
      <c r="E67" s="123" t="s">
        <v>248</v>
      </c>
      <c r="F67" s="132" t="s">
        <v>264</v>
      </c>
      <c r="G67" s="132" t="s">
        <v>91</v>
      </c>
      <c r="H67" s="132" t="s">
        <v>245</v>
      </c>
      <c r="I67" s="132" t="s">
        <v>132</v>
      </c>
      <c r="J67" s="132" t="s">
        <v>265</v>
      </c>
      <c r="K67" s="132">
        <v>2</v>
      </c>
      <c r="L67" s="132">
        <v>2</v>
      </c>
      <c r="M67" s="132">
        <v>2</v>
      </c>
      <c r="N67" s="133">
        <v>5800</v>
      </c>
      <c r="O67" s="133">
        <v>2512</v>
      </c>
      <c r="P67" s="131">
        <v>2512</v>
      </c>
      <c r="Q67" s="116" t="s">
        <v>140</v>
      </c>
      <c r="R67" s="116" t="s">
        <v>250</v>
      </c>
      <c r="S67" s="116" t="s">
        <v>4734</v>
      </c>
      <c r="U67" s="29"/>
      <c r="V67" s="29"/>
      <c r="W67" s="29"/>
      <c r="X67" s="29"/>
      <c r="Y67" s="29"/>
      <c r="Z67" s="29"/>
      <c r="AA67" s="29"/>
      <c r="AB67" s="29"/>
      <c r="AC67" s="29"/>
      <c r="AD67" s="29"/>
      <c r="AE67" s="29"/>
      <c r="AF67" s="29"/>
      <c r="AG67" s="29"/>
      <c r="AH67" s="29"/>
      <c r="AI67" s="29"/>
      <c r="AJ67" s="29"/>
    </row>
    <row r="68" spans="1:36" s="30" customFormat="1" ht="69" customHeight="1" x14ac:dyDescent="0.25">
      <c r="A68" s="117" t="s">
        <v>4706</v>
      </c>
      <c r="B68" s="121" t="s">
        <v>12</v>
      </c>
      <c r="C68" s="122" t="s">
        <v>246</v>
      </c>
      <c r="D68" s="122" t="s">
        <v>247</v>
      </c>
      <c r="E68" s="123" t="s">
        <v>248</v>
      </c>
      <c r="F68" s="132" t="s">
        <v>266</v>
      </c>
      <c r="G68" s="132" t="s">
        <v>91</v>
      </c>
      <c r="H68" s="132" t="s">
        <v>245</v>
      </c>
      <c r="I68" s="132" t="s">
        <v>132</v>
      </c>
      <c r="J68" s="132" t="s">
        <v>267</v>
      </c>
      <c r="K68" s="132">
        <v>2</v>
      </c>
      <c r="L68" s="132">
        <v>2</v>
      </c>
      <c r="M68" s="132">
        <v>2</v>
      </c>
      <c r="N68" s="133">
        <v>104846.5</v>
      </c>
      <c r="O68" s="133">
        <v>104846.5</v>
      </c>
      <c r="P68" s="131"/>
      <c r="Q68" s="116" t="s">
        <v>140</v>
      </c>
      <c r="R68" s="116" t="s">
        <v>250</v>
      </c>
      <c r="S68" s="116" t="s">
        <v>4734</v>
      </c>
      <c r="U68" s="29"/>
      <c r="V68" s="29"/>
      <c r="W68" s="29"/>
      <c r="X68" s="29"/>
      <c r="Y68" s="29"/>
      <c r="Z68" s="29"/>
      <c r="AA68" s="29"/>
      <c r="AB68" s="29"/>
      <c r="AC68" s="29"/>
      <c r="AD68" s="29"/>
      <c r="AE68" s="29"/>
      <c r="AF68" s="29"/>
      <c r="AG68" s="29"/>
      <c r="AH68" s="29"/>
      <c r="AI68" s="29"/>
      <c r="AJ68" s="29"/>
    </row>
    <row r="69" spans="1:36" s="30" customFormat="1" ht="69" customHeight="1" x14ac:dyDescent="0.25">
      <c r="A69" s="117" t="s">
        <v>4706</v>
      </c>
      <c r="B69" s="121" t="s">
        <v>12</v>
      </c>
      <c r="C69" s="122" t="s">
        <v>246</v>
      </c>
      <c r="D69" s="122" t="s">
        <v>247</v>
      </c>
      <c r="E69" s="123" t="s">
        <v>248</v>
      </c>
      <c r="F69" s="132" t="s">
        <v>268</v>
      </c>
      <c r="G69" s="132" t="s">
        <v>91</v>
      </c>
      <c r="H69" s="132" t="s">
        <v>245</v>
      </c>
      <c r="I69" s="132" t="s">
        <v>132</v>
      </c>
      <c r="J69" s="132" t="s">
        <v>251</v>
      </c>
      <c r="K69" s="132">
        <v>2</v>
      </c>
      <c r="L69" s="132">
        <v>2</v>
      </c>
      <c r="M69" s="132">
        <v>2</v>
      </c>
      <c r="N69" s="133">
        <v>11700</v>
      </c>
      <c r="O69" s="133">
        <v>4564.76</v>
      </c>
      <c r="P69" s="131">
        <v>13340</v>
      </c>
      <c r="Q69" s="116" t="s">
        <v>140</v>
      </c>
      <c r="R69" s="116" t="s">
        <v>250</v>
      </c>
      <c r="S69" s="116" t="s">
        <v>4734</v>
      </c>
      <c r="U69" s="29"/>
      <c r="V69" s="29"/>
      <c r="W69" s="29"/>
      <c r="X69" s="29"/>
      <c r="Y69" s="29"/>
      <c r="Z69" s="29"/>
      <c r="AA69" s="29"/>
      <c r="AB69" s="29"/>
      <c r="AC69" s="29"/>
      <c r="AD69" s="29"/>
      <c r="AE69" s="29"/>
      <c r="AF69" s="29"/>
      <c r="AG69" s="29"/>
      <c r="AH69" s="29"/>
      <c r="AI69" s="29"/>
      <c r="AJ69" s="29"/>
    </row>
    <row r="70" spans="1:36" s="30" customFormat="1" ht="69" customHeight="1" x14ac:dyDescent="0.25">
      <c r="A70" s="117" t="s">
        <v>4706</v>
      </c>
      <c r="B70" s="121" t="s">
        <v>12</v>
      </c>
      <c r="C70" s="122" t="s">
        <v>246</v>
      </c>
      <c r="D70" s="122" t="s">
        <v>247</v>
      </c>
      <c r="E70" s="123" t="s">
        <v>248</v>
      </c>
      <c r="F70" s="132" t="s">
        <v>270</v>
      </c>
      <c r="G70" s="132" t="s">
        <v>91</v>
      </c>
      <c r="H70" s="132" t="s">
        <v>245</v>
      </c>
      <c r="I70" s="132" t="s">
        <v>132</v>
      </c>
      <c r="J70" s="132" t="s">
        <v>271</v>
      </c>
      <c r="K70" s="132">
        <v>1</v>
      </c>
      <c r="L70" s="132">
        <v>1</v>
      </c>
      <c r="M70" s="132">
        <v>1</v>
      </c>
      <c r="N70" s="133">
        <v>40528.949999999997</v>
      </c>
      <c r="O70" s="133">
        <v>40528.949999999997</v>
      </c>
      <c r="P70" s="131">
        <v>42955</v>
      </c>
      <c r="Q70" s="116" t="s">
        <v>140</v>
      </c>
      <c r="R70" s="116" t="s">
        <v>250</v>
      </c>
      <c r="S70" s="116" t="s">
        <v>4734</v>
      </c>
      <c r="U70" s="29"/>
      <c r="V70" s="29"/>
      <c r="W70" s="29"/>
      <c r="X70" s="29"/>
      <c r="Y70" s="29"/>
      <c r="Z70" s="29"/>
      <c r="AA70" s="29"/>
      <c r="AB70" s="29"/>
      <c r="AC70" s="29"/>
      <c r="AD70" s="29"/>
      <c r="AE70" s="29"/>
      <c r="AF70" s="29"/>
      <c r="AG70" s="29"/>
      <c r="AH70" s="29"/>
      <c r="AI70" s="29"/>
      <c r="AJ70" s="29"/>
    </row>
    <row r="71" spans="1:36" s="30" customFormat="1" ht="69" customHeight="1" x14ac:dyDescent="0.25">
      <c r="A71" s="117" t="s">
        <v>4706</v>
      </c>
      <c r="B71" s="121" t="s">
        <v>12</v>
      </c>
      <c r="C71" s="122" t="s">
        <v>246</v>
      </c>
      <c r="D71" s="122" t="s">
        <v>247</v>
      </c>
      <c r="E71" s="123" t="s">
        <v>248</v>
      </c>
      <c r="F71" s="132" t="s">
        <v>273</v>
      </c>
      <c r="G71" s="132" t="s">
        <v>91</v>
      </c>
      <c r="H71" s="132" t="s">
        <v>245</v>
      </c>
      <c r="I71" s="132" t="s">
        <v>132</v>
      </c>
      <c r="J71" s="132" t="s">
        <v>271</v>
      </c>
      <c r="K71" s="132">
        <v>1</v>
      </c>
      <c r="L71" s="132">
        <v>1</v>
      </c>
      <c r="M71" s="132">
        <v>1</v>
      </c>
      <c r="N71" s="133">
        <v>4809.75</v>
      </c>
      <c r="O71" s="133">
        <v>4809.75</v>
      </c>
      <c r="P71" s="131">
        <v>8470</v>
      </c>
      <c r="Q71" s="116" t="s">
        <v>140</v>
      </c>
      <c r="R71" s="116" t="s">
        <v>250</v>
      </c>
      <c r="S71" s="116" t="s">
        <v>4734</v>
      </c>
      <c r="U71" s="29"/>
      <c r="V71" s="29"/>
      <c r="W71" s="29"/>
      <c r="X71" s="29"/>
      <c r="Y71" s="29"/>
      <c r="Z71" s="29"/>
      <c r="AA71" s="29"/>
      <c r="AB71" s="29"/>
      <c r="AC71" s="29"/>
      <c r="AD71" s="29"/>
      <c r="AE71" s="29"/>
      <c r="AF71" s="29"/>
      <c r="AG71" s="29"/>
      <c r="AH71" s="29"/>
      <c r="AI71" s="29"/>
      <c r="AJ71" s="29"/>
    </row>
    <row r="72" spans="1:36" s="30" customFormat="1" ht="69" customHeight="1" x14ac:dyDescent="0.25">
      <c r="A72" s="117" t="s">
        <v>4706</v>
      </c>
      <c r="B72" s="121" t="s">
        <v>12</v>
      </c>
      <c r="C72" s="122" t="s">
        <v>246</v>
      </c>
      <c r="D72" s="122" t="s">
        <v>247</v>
      </c>
      <c r="E72" s="123" t="s">
        <v>248</v>
      </c>
      <c r="F72" s="132" t="s">
        <v>275</v>
      </c>
      <c r="G72" s="132" t="s">
        <v>91</v>
      </c>
      <c r="H72" s="132" t="s">
        <v>245</v>
      </c>
      <c r="I72" s="132" t="s">
        <v>132</v>
      </c>
      <c r="J72" s="132" t="s">
        <v>271</v>
      </c>
      <c r="K72" s="132">
        <v>70</v>
      </c>
      <c r="L72" s="132">
        <v>70</v>
      </c>
      <c r="M72" s="132">
        <v>70</v>
      </c>
      <c r="N72" s="133">
        <v>25100</v>
      </c>
      <c r="O72" s="133">
        <v>0</v>
      </c>
      <c r="P72" s="131">
        <v>58000</v>
      </c>
      <c r="Q72" s="116" t="s">
        <v>140</v>
      </c>
      <c r="R72" s="116" t="s">
        <v>250</v>
      </c>
      <c r="S72" s="116" t="s">
        <v>4734</v>
      </c>
      <c r="U72" s="29"/>
      <c r="V72" s="29"/>
      <c r="W72" s="29"/>
      <c r="X72" s="29"/>
      <c r="Y72" s="29"/>
      <c r="Z72" s="29"/>
      <c r="AA72" s="29"/>
      <c r="AB72" s="29"/>
      <c r="AC72" s="29"/>
      <c r="AD72" s="29"/>
      <c r="AE72" s="29"/>
      <c r="AF72" s="29"/>
      <c r="AG72" s="29"/>
      <c r="AH72" s="29"/>
      <c r="AI72" s="29"/>
      <c r="AJ72" s="29"/>
    </row>
    <row r="73" spans="1:36" s="30" customFormat="1" ht="69" customHeight="1" x14ac:dyDescent="0.25">
      <c r="A73" s="117" t="s">
        <v>4706</v>
      </c>
      <c r="B73" s="121" t="s">
        <v>12</v>
      </c>
      <c r="C73" s="122" t="s">
        <v>246</v>
      </c>
      <c r="D73" s="122" t="s">
        <v>247</v>
      </c>
      <c r="E73" s="123" t="s">
        <v>248</v>
      </c>
      <c r="F73" s="132" t="s">
        <v>277</v>
      </c>
      <c r="G73" s="132" t="s">
        <v>91</v>
      </c>
      <c r="H73" s="132" t="s">
        <v>245</v>
      </c>
      <c r="I73" s="132" t="s">
        <v>132</v>
      </c>
      <c r="J73" s="132" t="s">
        <v>278</v>
      </c>
      <c r="K73" s="132">
        <v>2</v>
      </c>
      <c r="L73" s="132">
        <v>2</v>
      </c>
      <c r="M73" s="132">
        <v>2</v>
      </c>
      <c r="N73" s="133">
        <v>7000</v>
      </c>
      <c r="O73" s="133">
        <v>0</v>
      </c>
      <c r="P73" s="131">
        <v>7000</v>
      </c>
      <c r="Q73" s="116" t="s">
        <v>140</v>
      </c>
      <c r="R73" s="116" t="s">
        <v>250</v>
      </c>
      <c r="S73" s="116" t="s">
        <v>4734</v>
      </c>
      <c r="U73" s="29"/>
      <c r="V73" s="29"/>
      <c r="W73" s="29"/>
      <c r="X73" s="29"/>
      <c r="Y73" s="29"/>
      <c r="Z73" s="29"/>
      <c r="AA73" s="29"/>
      <c r="AB73" s="29"/>
      <c r="AC73" s="29"/>
      <c r="AD73" s="29"/>
      <c r="AE73" s="29"/>
      <c r="AF73" s="29"/>
      <c r="AG73" s="29"/>
      <c r="AH73" s="29"/>
      <c r="AI73" s="29"/>
      <c r="AJ73" s="29"/>
    </row>
    <row r="74" spans="1:36" s="30" customFormat="1" ht="69" customHeight="1" x14ac:dyDescent="0.25">
      <c r="A74" s="117" t="s">
        <v>4706</v>
      </c>
      <c r="B74" s="121" t="s">
        <v>12</v>
      </c>
      <c r="C74" s="122" t="s">
        <v>246</v>
      </c>
      <c r="D74" s="122" t="s">
        <v>247</v>
      </c>
      <c r="E74" s="123" t="s">
        <v>248</v>
      </c>
      <c r="F74" s="132" t="s">
        <v>280</v>
      </c>
      <c r="G74" s="132" t="s">
        <v>91</v>
      </c>
      <c r="H74" s="132" t="s">
        <v>245</v>
      </c>
      <c r="I74" s="132" t="s">
        <v>132</v>
      </c>
      <c r="J74" s="132" t="s">
        <v>281</v>
      </c>
      <c r="K74" s="132">
        <v>3</v>
      </c>
      <c r="L74" s="132">
        <v>3</v>
      </c>
      <c r="M74" s="132">
        <v>3</v>
      </c>
      <c r="N74" s="133">
        <v>5850</v>
      </c>
      <c r="O74" s="133">
        <v>5844.3</v>
      </c>
      <c r="P74" s="131">
        <v>5845</v>
      </c>
      <c r="Q74" s="116" t="s">
        <v>140</v>
      </c>
      <c r="R74" s="116" t="s">
        <v>250</v>
      </c>
      <c r="S74" s="116" t="s">
        <v>4734</v>
      </c>
      <c r="U74" s="29"/>
      <c r="V74" s="29"/>
      <c r="W74" s="29"/>
      <c r="X74" s="29"/>
      <c r="Y74" s="29"/>
      <c r="Z74" s="29"/>
      <c r="AA74" s="29"/>
      <c r="AB74" s="29"/>
      <c r="AC74" s="29"/>
      <c r="AD74" s="29"/>
      <c r="AE74" s="29"/>
      <c r="AF74" s="29"/>
      <c r="AG74" s="29"/>
      <c r="AH74" s="29"/>
      <c r="AI74" s="29"/>
      <c r="AJ74" s="29"/>
    </row>
    <row r="75" spans="1:36" s="30" customFormat="1" ht="69" customHeight="1" x14ac:dyDescent="0.25">
      <c r="A75" s="117" t="s">
        <v>4706</v>
      </c>
      <c r="B75" s="121" t="s">
        <v>12</v>
      </c>
      <c r="C75" s="122" t="s">
        <v>246</v>
      </c>
      <c r="D75" s="122" t="s">
        <v>247</v>
      </c>
      <c r="E75" s="123" t="s">
        <v>248</v>
      </c>
      <c r="F75" s="132" t="s">
        <v>282</v>
      </c>
      <c r="G75" s="132" t="s">
        <v>91</v>
      </c>
      <c r="H75" s="132" t="s">
        <v>245</v>
      </c>
      <c r="I75" s="132" t="s">
        <v>132</v>
      </c>
      <c r="J75" s="132" t="s">
        <v>278</v>
      </c>
      <c r="K75" s="132">
        <v>2</v>
      </c>
      <c r="L75" s="132">
        <v>2</v>
      </c>
      <c r="M75" s="132">
        <v>2</v>
      </c>
      <c r="N75" s="133">
        <v>780.45</v>
      </c>
      <c r="O75" s="133">
        <v>550.16</v>
      </c>
      <c r="P75" s="131">
        <v>547</v>
      </c>
      <c r="Q75" s="116" t="s">
        <v>140</v>
      </c>
      <c r="R75" s="116" t="s">
        <v>250</v>
      </c>
      <c r="S75" s="116" t="s">
        <v>4734</v>
      </c>
      <c r="U75" s="29"/>
      <c r="V75" s="29"/>
      <c r="W75" s="29"/>
      <c r="X75" s="29"/>
      <c r="Y75" s="29"/>
      <c r="Z75" s="29"/>
      <c r="AA75" s="29"/>
      <c r="AB75" s="29"/>
      <c r="AC75" s="29"/>
      <c r="AD75" s="29"/>
      <c r="AE75" s="29"/>
      <c r="AF75" s="29"/>
      <c r="AG75" s="29"/>
      <c r="AH75" s="29"/>
      <c r="AI75" s="29"/>
      <c r="AJ75" s="29"/>
    </row>
    <row r="76" spans="1:36" s="30" customFormat="1" ht="69" customHeight="1" x14ac:dyDescent="0.25">
      <c r="A76" s="117" t="s">
        <v>4706</v>
      </c>
      <c r="B76" s="121" t="s">
        <v>12</v>
      </c>
      <c r="C76" s="122" t="s">
        <v>246</v>
      </c>
      <c r="D76" s="122" t="s">
        <v>247</v>
      </c>
      <c r="E76" s="123" t="s">
        <v>248</v>
      </c>
      <c r="F76" s="132" t="s">
        <v>283</v>
      </c>
      <c r="G76" s="132" t="s">
        <v>91</v>
      </c>
      <c r="H76" s="132" t="s">
        <v>245</v>
      </c>
      <c r="I76" s="132" t="s">
        <v>132</v>
      </c>
      <c r="J76" s="132" t="s">
        <v>284</v>
      </c>
      <c r="K76" s="132">
        <v>4</v>
      </c>
      <c r="L76" s="132">
        <v>4</v>
      </c>
      <c r="M76" s="132">
        <v>4</v>
      </c>
      <c r="N76" s="133">
        <v>30310</v>
      </c>
      <c r="O76" s="133">
        <v>19289.07</v>
      </c>
      <c r="P76" s="131">
        <v>19290</v>
      </c>
      <c r="Q76" s="116" t="s">
        <v>140</v>
      </c>
      <c r="R76" s="116" t="s">
        <v>250</v>
      </c>
      <c r="S76" s="116" t="s">
        <v>4734</v>
      </c>
      <c r="U76" s="29"/>
      <c r="V76" s="29"/>
      <c r="W76" s="29"/>
      <c r="X76" s="29"/>
      <c r="Y76" s="29"/>
      <c r="Z76" s="29"/>
      <c r="AA76" s="29"/>
      <c r="AB76" s="29"/>
      <c r="AC76" s="29"/>
      <c r="AD76" s="29"/>
      <c r="AE76" s="29"/>
      <c r="AF76" s="29"/>
      <c r="AG76" s="29"/>
      <c r="AH76" s="29"/>
      <c r="AI76" s="29"/>
      <c r="AJ76" s="29"/>
    </row>
    <row r="77" spans="1:36" s="30" customFormat="1" ht="69" customHeight="1" x14ac:dyDescent="0.25">
      <c r="A77" s="117" t="s">
        <v>4706</v>
      </c>
      <c r="B77" s="121" t="s">
        <v>12</v>
      </c>
      <c r="C77" s="122" t="s">
        <v>287</v>
      </c>
      <c r="D77" s="122" t="s">
        <v>288</v>
      </c>
      <c r="E77" s="123" t="s">
        <v>285</v>
      </c>
      <c r="F77" s="132"/>
      <c r="G77" s="132"/>
      <c r="H77" s="132" t="s">
        <v>286</v>
      </c>
      <c r="I77" s="132"/>
      <c r="J77" s="132"/>
      <c r="K77" s="132"/>
      <c r="L77" s="132" t="s">
        <v>150</v>
      </c>
      <c r="M77" s="132"/>
      <c r="N77" s="134">
        <f>SUM(N78:N112)</f>
        <v>741286.15</v>
      </c>
      <c r="O77" s="134">
        <f>SUM(O78:O112)</f>
        <v>649879.85000000009</v>
      </c>
      <c r="P77" s="131">
        <f>SUM(P78:P112)</f>
        <v>938487</v>
      </c>
      <c r="Q77" s="116" t="s">
        <v>140</v>
      </c>
      <c r="R77" s="116" t="s">
        <v>4735</v>
      </c>
      <c r="S77" s="116" t="s">
        <v>4734</v>
      </c>
      <c r="U77" s="29"/>
      <c r="V77" s="29"/>
      <c r="W77" s="29"/>
      <c r="X77" s="29"/>
      <c r="Y77" s="29"/>
      <c r="Z77" s="29"/>
      <c r="AA77" s="29"/>
      <c r="AB77" s="29"/>
      <c r="AC77" s="29"/>
      <c r="AD77" s="29"/>
      <c r="AE77" s="29"/>
      <c r="AF77" s="29"/>
      <c r="AG77" s="29"/>
      <c r="AH77" s="29"/>
      <c r="AI77" s="29"/>
      <c r="AJ77" s="29"/>
    </row>
    <row r="78" spans="1:36" s="30" customFormat="1" ht="69" customHeight="1" x14ac:dyDescent="0.25">
      <c r="A78" s="117" t="s">
        <v>4706</v>
      </c>
      <c r="B78" s="121" t="s">
        <v>12</v>
      </c>
      <c r="C78" s="122" t="s">
        <v>287</v>
      </c>
      <c r="D78" s="122" t="s">
        <v>288</v>
      </c>
      <c r="E78" s="123" t="s">
        <v>289</v>
      </c>
      <c r="F78" s="132" t="s">
        <v>290</v>
      </c>
      <c r="G78" s="132" t="s">
        <v>91</v>
      </c>
      <c r="H78" s="132" t="s">
        <v>286</v>
      </c>
      <c r="I78" s="132" t="s">
        <v>132</v>
      </c>
      <c r="J78" s="132" t="s">
        <v>291</v>
      </c>
      <c r="K78" s="132">
        <v>1</v>
      </c>
      <c r="L78" s="132">
        <v>1</v>
      </c>
      <c r="M78" s="132">
        <v>1</v>
      </c>
      <c r="N78" s="133">
        <v>45375</v>
      </c>
      <c r="O78" s="133">
        <v>60425.09</v>
      </c>
      <c r="P78" s="131">
        <v>60426</v>
      </c>
      <c r="Q78" s="116" t="s">
        <v>140</v>
      </c>
      <c r="R78" s="116" t="s">
        <v>4735</v>
      </c>
      <c r="S78" s="116" t="s">
        <v>4734</v>
      </c>
      <c r="U78" s="29"/>
      <c r="V78" s="29"/>
      <c r="W78" s="29"/>
      <c r="X78" s="29"/>
      <c r="Y78" s="29"/>
      <c r="Z78" s="29"/>
      <c r="AA78" s="29"/>
      <c r="AB78" s="29"/>
      <c r="AC78" s="29"/>
      <c r="AD78" s="29"/>
      <c r="AE78" s="29"/>
      <c r="AF78" s="29"/>
      <c r="AG78" s="29"/>
      <c r="AH78" s="29"/>
      <c r="AI78" s="29"/>
      <c r="AJ78" s="29"/>
    </row>
    <row r="79" spans="1:36" s="30" customFormat="1" ht="69" customHeight="1" x14ac:dyDescent="0.25">
      <c r="A79" s="117" t="s">
        <v>4706</v>
      </c>
      <c r="B79" s="121" t="s">
        <v>12</v>
      </c>
      <c r="C79" s="122" t="s">
        <v>287</v>
      </c>
      <c r="D79" s="122" t="s">
        <v>288</v>
      </c>
      <c r="E79" s="123" t="s">
        <v>289</v>
      </c>
      <c r="F79" s="132" t="s">
        <v>293</v>
      </c>
      <c r="G79" s="132" t="s">
        <v>91</v>
      </c>
      <c r="H79" s="132" t="s">
        <v>286</v>
      </c>
      <c r="I79" s="132" t="s">
        <v>132</v>
      </c>
      <c r="J79" s="132" t="s">
        <v>294</v>
      </c>
      <c r="K79" s="132">
        <v>1</v>
      </c>
      <c r="L79" s="132">
        <v>1</v>
      </c>
      <c r="M79" s="132">
        <v>1</v>
      </c>
      <c r="N79" s="133">
        <v>0</v>
      </c>
      <c r="O79" s="133">
        <v>5396.57</v>
      </c>
      <c r="P79" s="131">
        <v>5397</v>
      </c>
      <c r="Q79" s="116" t="s">
        <v>140</v>
      </c>
      <c r="R79" s="116" t="s">
        <v>4735</v>
      </c>
      <c r="S79" s="116" t="s">
        <v>4734</v>
      </c>
      <c r="U79" s="29"/>
      <c r="V79" s="29"/>
      <c r="W79" s="29"/>
      <c r="X79" s="29"/>
      <c r="Y79" s="29"/>
      <c r="Z79" s="29"/>
      <c r="AA79" s="29"/>
      <c r="AB79" s="29"/>
      <c r="AC79" s="29"/>
      <c r="AD79" s="29"/>
      <c r="AE79" s="29"/>
      <c r="AF79" s="29"/>
      <c r="AG79" s="29"/>
      <c r="AH79" s="29"/>
      <c r="AI79" s="29"/>
      <c r="AJ79" s="29"/>
    </row>
    <row r="80" spans="1:36" s="30" customFormat="1" ht="69" customHeight="1" x14ac:dyDescent="0.25">
      <c r="A80" s="117" t="s">
        <v>4706</v>
      </c>
      <c r="B80" s="121" t="s">
        <v>12</v>
      </c>
      <c r="C80" s="122" t="s">
        <v>287</v>
      </c>
      <c r="D80" s="122" t="s">
        <v>288</v>
      </c>
      <c r="E80" s="123" t="s">
        <v>289</v>
      </c>
      <c r="F80" s="132" t="s">
        <v>296</v>
      </c>
      <c r="G80" s="132" t="s">
        <v>91</v>
      </c>
      <c r="H80" s="132" t="s">
        <v>286</v>
      </c>
      <c r="I80" s="132" t="s">
        <v>132</v>
      </c>
      <c r="J80" s="132" t="s">
        <v>297</v>
      </c>
      <c r="K80" s="132">
        <v>100</v>
      </c>
      <c r="L80" s="132">
        <v>100</v>
      </c>
      <c r="M80" s="132">
        <v>100</v>
      </c>
      <c r="N80" s="133">
        <v>23716</v>
      </c>
      <c r="O80" s="133">
        <v>0</v>
      </c>
      <c r="P80" s="131">
        <v>26378</v>
      </c>
      <c r="Q80" s="116" t="s">
        <v>140</v>
      </c>
      <c r="R80" s="116" t="s">
        <v>4735</v>
      </c>
      <c r="S80" s="116" t="s">
        <v>4734</v>
      </c>
      <c r="U80" s="29"/>
      <c r="V80" s="29"/>
      <c r="W80" s="29"/>
      <c r="X80" s="29"/>
      <c r="Y80" s="29"/>
      <c r="Z80" s="29"/>
      <c r="AA80" s="29"/>
      <c r="AB80" s="29"/>
      <c r="AC80" s="29"/>
      <c r="AD80" s="29"/>
      <c r="AE80" s="29"/>
      <c r="AF80" s="29"/>
      <c r="AG80" s="29"/>
      <c r="AH80" s="29"/>
      <c r="AI80" s="29"/>
      <c r="AJ80" s="29"/>
    </row>
    <row r="81" spans="1:36" s="30" customFormat="1" ht="69" customHeight="1" x14ac:dyDescent="0.25">
      <c r="A81" s="117" t="s">
        <v>4706</v>
      </c>
      <c r="B81" s="121" t="s">
        <v>12</v>
      </c>
      <c r="C81" s="122" t="s">
        <v>287</v>
      </c>
      <c r="D81" s="122" t="s">
        <v>288</v>
      </c>
      <c r="E81" s="123" t="s">
        <v>289</v>
      </c>
      <c r="F81" s="132" t="s">
        <v>299</v>
      </c>
      <c r="G81" s="132" t="s">
        <v>91</v>
      </c>
      <c r="H81" s="132" t="s">
        <v>286</v>
      </c>
      <c r="I81" s="132" t="s">
        <v>132</v>
      </c>
      <c r="J81" s="132" t="s">
        <v>300</v>
      </c>
      <c r="K81" s="132">
        <v>1177</v>
      </c>
      <c r="L81" s="132">
        <v>1177</v>
      </c>
      <c r="M81" s="132">
        <v>1177</v>
      </c>
      <c r="N81" s="133">
        <v>7519.62</v>
      </c>
      <c r="O81" s="133">
        <v>7519.62</v>
      </c>
      <c r="P81" s="131">
        <v>8228</v>
      </c>
      <c r="Q81" s="116" t="s">
        <v>140</v>
      </c>
      <c r="R81" s="116" t="s">
        <v>4735</v>
      </c>
      <c r="S81" s="116" t="s">
        <v>4734</v>
      </c>
      <c r="U81" s="29"/>
      <c r="V81" s="29"/>
      <c r="W81" s="29"/>
      <c r="X81" s="29"/>
      <c r="Y81" s="29"/>
      <c r="Z81" s="29"/>
      <c r="AA81" s="29"/>
      <c r="AB81" s="29"/>
      <c r="AC81" s="29"/>
      <c r="AD81" s="29"/>
      <c r="AE81" s="29"/>
      <c r="AF81" s="29"/>
      <c r="AG81" s="29"/>
      <c r="AH81" s="29"/>
      <c r="AI81" s="29"/>
      <c r="AJ81" s="29"/>
    </row>
    <row r="82" spans="1:36" s="30" customFormat="1" ht="69" customHeight="1" x14ac:dyDescent="0.25">
      <c r="A82" s="117" t="s">
        <v>4706</v>
      </c>
      <c r="B82" s="121" t="s">
        <v>12</v>
      </c>
      <c r="C82" s="122" t="s">
        <v>287</v>
      </c>
      <c r="D82" s="122" t="s">
        <v>288</v>
      </c>
      <c r="E82" s="123" t="s">
        <v>289</v>
      </c>
      <c r="F82" s="132" t="s">
        <v>302</v>
      </c>
      <c r="G82" s="132" t="s">
        <v>91</v>
      </c>
      <c r="H82" s="132" t="s">
        <v>286</v>
      </c>
      <c r="I82" s="132" t="s">
        <v>132</v>
      </c>
      <c r="J82" s="132" t="s">
        <v>303</v>
      </c>
      <c r="K82" s="132">
        <v>134</v>
      </c>
      <c r="L82" s="132">
        <v>134</v>
      </c>
      <c r="M82" s="132">
        <v>139</v>
      </c>
      <c r="N82" s="133">
        <v>20853.04</v>
      </c>
      <c r="O82" s="133">
        <v>20853.04</v>
      </c>
      <c r="P82" s="131">
        <v>23716</v>
      </c>
      <c r="Q82" s="116" t="s">
        <v>140</v>
      </c>
      <c r="R82" s="116" t="s">
        <v>4735</v>
      </c>
      <c r="S82" s="116" t="s">
        <v>4734</v>
      </c>
      <c r="U82" s="29"/>
      <c r="V82" s="29"/>
      <c r="W82" s="29"/>
      <c r="X82" s="29"/>
      <c r="Y82" s="29"/>
      <c r="Z82" s="29"/>
      <c r="AA82" s="29"/>
      <c r="AB82" s="29"/>
      <c r="AC82" s="29"/>
      <c r="AD82" s="29"/>
      <c r="AE82" s="29"/>
      <c r="AF82" s="29"/>
      <c r="AG82" s="29"/>
      <c r="AH82" s="29"/>
      <c r="AI82" s="29"/>
      <c r="AJ82" s="29"/>
    </row>
    <row r="83" spans="1:36" s="30" customFormat="1" ht="69" customHeight="1" x14ac:dyDescent="0.25">
      <c r="A83" s="117" t="s">
        <v>4706</v>
      </c>
      <c r="B83" s="121" t="s">
        <v>12</v>
      </c>
      <c r="C83" s="122" t="s">
        <v>287</v>
      </c>
      <c r="D83" s="122" t="s">
        <v>288</v>
      </c>
      <c r="E83" s="123" t="s">
        <v>289</v>
      </c>
      <c r="F83" s="132" t="s">
        <v>305</v>
      </c>
      <c r="G83" s="132" t="s">
        <v>91</v>
      </c>
      <c r="H83" s="132" t="s">
        <v>286</v>
      </c>
      <c r="I83" s="132" t="s">
        <v>132</v>
      </c>
      <c r="J83" s="132" t="s">
        <v>306</v>
      </c>
      <c r="K83" s="132">
        <v>100</v>
      </c>
      <c r="L83" s="132">
        <v>100</v>
      </c>
      <c r="M83" s="132">
        <v>100</v>
      </c>
      <c r="N83" s="133">
        <v>7865</v>
      </c>
      <c r="O83" s="133">
        <v>7865</v>
      </c>
      <c r="P83" s="131">
        <v>7865</v>
      </c>
      <c r="Q83" s="116" t="s">
        <v>140</v>
      </c>
      <c r="R83" s="116" t="s">
        <v>4735</v>
      </c>
      <c r="S83" s="116" t="s">
        <v>4734</v>
      </c>
      <c r="U83" s="29"/>
      <c r="V83" s="29"/>
      <c r="W83" s="29"/>
      <c r="X83" s="29"/>
      <c r="Y83" s="29"/>
      <c r="Z83" s="29"/>
      <c r="AA83" s="29"/>
      <c r="AB83" s="29"/>
      <c r="AC83" s="29"/>
      <c r="AD83" s="29"/>
      <c r="AE83" s="29"/>
      <c r="AF83" s="29"/>
      <c r="AG83" s="29"/>
      <c r="AH83" s="29"/>
      <c r="AI83" s="29"/>
      <c r="AJ83" s="29"/>
    </row>
    <row r="84" spans="1:36" s="30" customFormat="1" ht="69" customHeight="1" x14ac:dyDescent="0.25">
      <c r="A84" s="117" t="s">
        <v>4706</v>
      </c>
      <c r="B84" s="121" t="s">
        <v>12</v>
      </c>
      <c r="C84" s="122" t="s">
        <v>287</v>
      </c>
      <c r="D84" s="122" t="s">
        <v>288</v>
      </c>
      <c r="E84" s="123" t="s">
        <v>289</v>
      </c>
      <c r="F84" s="132" t="s">
        <v>307</v>
      </c>
      <c r="G84" s="132" t="s">
        <v>91</v>
      </c>
      <c r="H84" s="132" t="s">
        <v>286</v>
      </c>
      <c r="I84" s="132" t="s">
        <v>132</v>
      </c>
      <c r="J84" s="132" t="s">
        <v>308</v>
      </c>
      <c r="K84" s="132">
        <v>1000</v>
      </c>
      <c r="L84" s="132">
        <v>1000</v>
      </c>
      <c r="M84" s="132">
        <v>1000</v>
      </c>
      <c r="N84" s="133">
        <v>9729.61</v>
      </c>
      <c r="O84" s="133">
        <v>0</v>
      </c>
      <c r="P84" s="131">
        <v>9302</v>
      </c>
      <c r="Q84" s="116" t="s">
        <v>140</v>
      </c>
      <c r="R84" s="116" t="s">
        <v>4735</v>
      </c>
      <c r="S84" s="116" t="s">
        <v>4734</v>
      </c>
      <c r="U84" s="29"/>
      <c r="V84" s="29"/>
      <c r="W84" s="29"/>
      <c r="X84" s="29"/>
      <c r="Y84" s="29"/>
      <c r="Z84" s="29"/>
      <c r="AA84" s="29"/>
      <c r="AB84" s="29"/>
      <c r="AC84" s="29"/>
      <c r="AD84" s="29"/>
      <c r="AE84" s="29"/>
      <c r="AF84" s="29"/>
      <c r="AG84" s="29"/>
      <c r="AH84" s="29"/>
      <c r="AI84" s="29"/>
      <c r="AJ84" s="29"/>
    </row>
    <row r="85" spans="1:36" s="30" customFormat="1" ht="69" customHeight="1" x14ac:dyDescent="0.25">
      <c r="A85" s="117" t="s">
        <v>4706</v>
      </c>
      <c r="B85" s="121" t="s">
        <v>12</v>
      </c>
      <c r="C85" s="122" t="s">
        <v>287</v>
      </c>
      <c r="D85" s="122" t="s">
        <v>288</v>
      </c>
      <c r="E85" s="123" t="s">
        <v>289</v>
      </c>
      <c r="F85" s="132" t="s">
        <v>309</v>
      </c>
      <c r="G85" s="132" t="s">
        <v>91</v>
      </c>
      <c r="H85" s="132" t="s">
        <v>286</v>
      </c>
      <c r="I85" s="132" t="s">
        <v>132</v>
      </c>
      <c r="J85" s="132" t="s">
        <v>310</v>
      </c>
      <c r="K85" s="132" t="s">
        <v>311</v>
      </c>
      <c r="L85" s="132" t="s">
        <v>311</v>
      </c>
      <c r="M85" s="132" t="s">
        <v>311</v>
      </c>
      <c r="N85" s="133">
        <v>0</v>
      </c>
      <c r="O85" s="133">
        <v>0</v>
      </c>
      <c r="P85" s="131">
        <v>14000</v>
      </c>
      <c r="Q85" s="116" t="s">
        <v>140</v>
      </c>
      <c r="R85" s="116" t="s">
        <v>4735</v>
      </c>
      <c r="S85" s="116" t="s">
        <v>4734</v>
      </c>
      <c r="U85" s="29"/>
      <c r="V85" s="29"/>
      <c r="W85" s="29"/>
      <c r="X85" s="29"/>
      <c r="Y85" s="29"/>
      <c r="Z85" s="29"/>
      <c r="AA85" s="29"/>
      <c r="AB85" s="29"/>
      <c r="AC85" s="29"/>
      <c r="AD85" s="29"/>
      <c r="AE85" s="29"/>
      <c r="AF85" s="29"/>
      <c r="AG85" s="29"/>
      <c r="AH85" s="29"/>
      <c r="AI85" s="29"/>
      <c r="AJ85" s="29"/>
    </row>
    <row r="86" spans="1:36" s="30" customFormat="1" ht="69" customHeight="1" x14ac:dyDescent="0.25">
      <c r="A86" s="117" t="s">
        <v>4706</v>
      </c>
      <c r="B86" s="121" t="s">
        <v>12</v>
      </c>
      <c r="C86" s="122" t="s">
        <v>287</v>
      </c>
      <c r="D86" s="122" t="s">
        <v>288</v>
      </c>
      <c r="E86" s="123" t="s">
        <v>289</v>
      </c>
      <c r="F86" s="132" t="s">
        <v>313</v>
      </c>
      <c r="G86" s="132" t="s">
        <v>91</v>
      </c>
      <c r="H86" s="132" t="s">
        <v>286</v>
      </c>
      <c r="I86" s="132" t="s">
        <v>132</v>
      </c>
      <c r="J86" s="132" t="s">
        <v>314</v>
      </c>
      <c r="K86" s="132">
        <v>100</v>
      </c>
      <c r="L86" s="132">
        <v>100</v>
      </c>
      <c r="M86" s="132">
        <v>100</v>
      </c>
      <c r="N86" s="133">
        <v>1210</v>
      </c>
      <c r="O86" s="133">
        <v>0</v>
      </c>
      <c r="P86" s="131"/>
      <c r="Q86" s="116" t="s">
        <v>140</v>
      </c>
      <c r="R86" s="116" t="s">
        <v>4735</v>
      </c>
      <c r="S86" s="116" t="s">
        <v>4734</v>
      </c>
      <c r="U86" s="29"/>
      <c r="V86" s="29"/>
      <c r="W86" s="29"/>
      <c r="X86" s="29"/>
      <c r="Y86" s="29"/>
      <c r="Z86" s="29"/>
      <c r="AA86" s="29"/>
      <c r="AB86" s="29"/>
      <c r="AC86" s="29"/>
      <c r="AD86" s="29"/>
      <c r="AE86" s="29"/>
      <c r="AF86" s="29"/>
      <c r="AG86" s="29"/>
      <c r="AH86" s="29"/>
      <c r="AI86" s="29"/>
      <c r="AJ86" s="29"/>
    </row>
    <row r="87" spans="1:36" s="30" customFormat="1" ht="69" customHeight="1" x14ac:dyDescent="0.25">
      <c r="A87" s="117" t="s">
        <v>4706</v>
      </c>
      <c r="B87" s="121" t="s">
        <v>12</v>
      </c>
      <c r="C87" s="122" t="s">
        <v>287</v>
      </c>
      <c r="D87" s="122" t="s">
        <v>288</v>
      </c>
      <c r="E87" s="123" t="s">
        <v>289</v>
      </c>
      <c r="F87" s="132" t="s">
        <v>316</v>
      </c>
      <c r="G87" s="132" t="s">
        <v>91</v>
      </c>
      <c r="H87" s="132" t="s">
        <v>286</v>
      </c>
      <c r="I87" s="132" t="s">
        <v>132</v>
      </c>
      <c r="J87" s="132" t="s">
        <v>317</v>
      </c>
      <c r="K87" s="132" t="s">
        <v>318</v>
      </c>
      <c r="L87" s="132" t="s">
        <v>318</v>
      </c>
      <c r="M87" s="132" t="s">
        <v>318</v>
      </c>
      <c r="N87" s="133">
        <v>85217.88</v>
      </c>
      <c r="O87" s="133">
        <v>63524.160000000003</v>
      </c>
      <c r="P87" s="131">
        <v>63525</v>
      </c>
      <c r="Q87" s="116" t="s">
        <v>140</v>
      </c>
      <c r="R87" s="116" t="s">
        <v>4735</v>
      </c>
      <c r="S87" s="116" t="s">
        <v>4734</v>
      </c>
      <c r="U87" s="29"/>
      <c r="V87" s="29"/>
      <c r="W87" s="29"/>
      <c r="X87" s="29"/>
      <c r="Y87" s="29"/>
      <c r="Z87" s="29"/>
      <c r="AA87" s="29"/>
      <c r="AB87" s="29"/>
      <c r="AC87" s="29"/>
      <c r="AD87" s="29"/>
      <c r="AE87" s="29"/>
      <c r="AF87" s="29"/>
      <c r="AG87" s="29"/>
      <c r="AH87" s="29"/>
      <c r="AI87" s="29"/>
      <c r="AJ87" s="29"/>
    </row>
    <row r="88" spans="1:36" s="30" customFormat="1" ht="69" customHeight="1" x14ac:dyDescent="0.25">
      <c r="A88" s="117" t="s">
        <v>4706</v>
      </c>
      <c r="B88" s="121" t="s">
        <v>12</v>
      </c>
      <c r="C88" s="122" t="s">
        <v>287</v>
      </c>
      <c r="D88" s="122" t="s">
        <v>288</v>
      </c>
      <c r="E88" s="123" t="s">
        <v>289</v>
      </c>
      <c r="F88" s="132" t="s">
        <v>320</v>
      </c>
      <c r="G88" s="132" t="s">
        <v>91</v>
      </c>
      <c r="H88" s="132" t="s">
        <v>286</v>
      </c>
      <c r="I88" s="132" t="s">
        <v>132</v>
      </c>
      <c r="J88" s="132" t="s">
        <v>321</v>
      </c>
      <c r="K88" s="132">
        <v>1858</v>
      </c>
      <c r="L88" s="132">
        <v>1858</v>
      </c>
      <c r="M88" s="132">
        <v>1858</v>
      </c>
      <c r="N88" s="133">
        <v>0</v>
      </c>
      <c r="O88" s="133">
        <v>0</v>
      </c>
      <c r="P88" s="131"/>
      <c r="Q88" s="116" t="s">
        <v>140</v>
      </c>
      <c r="R88" s="116" t="s">
        <v>4735</v>
      </c>
      <c r="S88" s="116" t="s">
        <v>4734</v>
      </c>
      <c r="U88" s="29"/>
      <c r="V88" s="29"/>
      <c r="W88" s="29"/>
      <c r="X88" s="29"/>
      <c r="Y88" s="29"/>
      <c r="Z88" s="29"/>
      <c r="AA88" s="29"/>
      <c r="AB88" s="29"/>
      <c r="AC88" s="29"/>
      <c r="AD88" s="29"/>
      <c r="AE88" s="29"/>
      <c r="AF88" s="29"/>
      <c r="AG88" s="29"/>
      <c r="AH88" s="29"/>
      <c r="AI88" s="29"/>
      <c r="AJ88" s="29"/>
    </row>
    <row r="89" spans="1:36" s="30" customFormat="1" ht="69" customHeight="1" x14ac:dyDescent="0.25">
      <c r="A89" s="117" t="s">
        <v>4706</v>
      </c>
      <c r="B89" s="121" t="s">
        <v>12</v>
      </c>
      <c r="C89" s="122" t="s">
        <v>287</v>
      </c>
      <c r="D89" s="122" t="s">
        <v>288</v>
      </c>
      <c r="E89" s="123" t="s">
        <v>289</v>
      </c>
      <c r="F89" s="132" t="s">
        <v>323</v>
      </c>
      <c r="G89" s="132" t="s">
        <v>91</v>
      </c>
      <c r="H89" s="132" t="s">
        <v>286</v>
      </c>
      <c r="I89" s="132" t="s">
        <v>132</v>
      </c>
      <c r="J89" s="132" t="s">
        <v>324</v>
      </c>
      <c r="K89" s="132">
        <v>5000</v>
      </c>
      <c r="L89" s="132">
        <v>5000</v>
      </c>
      <c r="M89" s="132">
        <v>5000</v>
      </c>
      <c r="N89" s="133">
        <v>0</v>
      </c>
      <c r="O89" s="133">
        <v>0</v>
      </c>
      <c r="P89" s="131">
        <v>2150</v>
      </c>
      <c r="Q89" s="116" t="s">
        <v>140</v>
      </c>
      <c r="R89" s="116" t="s">
        <v>4735</v>
      </c>
      <c r="S89" s="116" t="s">
        <v>4734</v>
      </c>
      <c r="U89" s="29"/>
      <c r="V89" s="29"/>
      <c r="W89" s="29"/>
      <c r="X89" s="29"/>
      <c r="Y89" s="29"/>
      <c r="Z89" s="29"/>
      <c r="AA89" s="29"/>
      <c r="AB89" s="29"/>
      <c r="AC89" s="29"/>
      <c r="AD89" s="29"/>
      <c r="AE89" s="29"/>
      <c r="AF89" s="29"/>
      <c r="AG89" s="29"/>
      <c r="AH89" s="29"/>
      <c r="AI89" s="29"/>
      <c r="AJ89" s="29"/>
    </row>
    <row r="90" spans="1:36" s="30" customFormat="1" ht="69" customHeight="1" x14ac:dyDescent="0.25">
      <c r="A90" s="117" t="s">
        <v>4706</v>
      </c>
      <c r="B90" s="121" t="s">
        <v>12</v>
      </c>
      <c r="C90" s="122" t="s">
        <v>287</v>
      </c>
      <c r="D90" s="122" t="s">
        <v>288</v>
      </c>
      <c r="E90" s="123" t="s">
        <v>289</v>
      </c>
      <c r="F90" s="132" t="s">
        <v>326</v>
      </c>
      <c r="G90" s="132" t="s">
        <v>91</v>
      </c>
      <c r="H90" s="132" t="s">
        <v>286</v>
      </c>
      <c r="I90" s="132" t="s">
        <v>132</v>
      </c>
      <c r="J90" s="132" t="s">
        <v>327</v>
      </c>
      <c r="K90" s="132">
        <v>1</v>
      </c>
      <c r="L90" s="132">
        <v>1</v>
      </c>
      <c r="M90" s="132">
        <v>1</v>
      </c>
      <c r="N90" s="133">
        <v>0</v>
      </c>
      <c r="O90" s="133">
        <v>0</v>
      </c>
      <c r="P90" s="131">
        <v>17800</v>
      </c>
      <c r="Q90" s="116" t="s">
        <v>140</v>
      </c>
      <c r="R90" s="116" t="s">
        <v>4735</v>
      </c>
      <c r="S90" s="116" t="s">
        <v>4734</v>
      </c>
      <c r="U90" s="29"/>
      <c r="V90" s="29"/>
      <c r="W90" s="29"/>
      <c r="X90" s="29"/>
      <c r="Y90" s="29"/>
      <c r="Z90" s="29"/>
      <c r="AA90" s="29"/>
      <c r="AB90" s="29"/>
      <c r="AC90" s="29"/>
      <c r="AD90" s="29"/>
      <c r="AE90" s="29"/>
      <c r="AF90" s="29"/>
      <c r="AG90" s="29"/>
      <c r="AH90" s="29"/>
      <c r="AI90" s="29"/>
      <c r="AJ90" s="29"/>
    </row>
    <row r="91" spans="1:36" s="30" customFormat="1" ht="69" customHeight="1" x14ac:dyDescent="0.25">
      <c r="A91" s="117" t="s">
        <v>4706</v>
      </c>
      <c r="B91" s="121" t="s">
        <v>12</v>
      </c>
      <c r="C91" s="122" t="s">
        <v>287</v>
      </c>
      <c r="D91" s="122" t="s">
        <v>288</v>
      </c>
      <c r="E91" s="123" t="s">
        <v>329</v>
      </c>
      <c r="F91" s="132" t="s">
        <v>330</v>
      </c>
      <c r="G91" s="132" t="s">
        <v>91</v>
      </c>
      <c r="H91" s="132" t="s">
        <v>286</v>
      </c>
      <c r="I91" s="132" t="s">
        <v>132</v>
      </c>
      <c r="J91" s="132" t="s">
        <v>331</v>
      </c>
      <c r="K91" s="132" t="s">
        <v>332</v>
      </c>
      <c r="L91" s="139">
        <v>1</v>
      </c>
      <c r="M91" s="132" t="s">
        <v>333</v>
      </c>
      <c r="N91" s="133">
        <v>114500</v>
      </c>
      <c r="O91" s="133">
        <v>114190.99</v>
      </c>
      <c r="P91" s="131"/>
      <c r="Q91" s="116" t="s">
        <v>140</v>
      </c>
      <c r="R91" s="116" t="s">
        <v>4735</v>
      </c>
      <c r="S91" s="116" t="s">
        <v>4734</v>
      </c>
      <c r="U91" s="29"/>
      <c r="V91" s="29"/>
      <c r="W91" s="29"/>
      <c r="X91" s="29"/>
      <c r="Y91" s="29"/>
      <c r="Z91" s="29"/>
      <c r="AA91" s="29"/>
      <c r="AB91" s="29"/>
      <c r="AC91" s="29"/>
      <c r="AD91" s="29"/>
      <c r="AE91" s="29"/>
      <c r="AF91" s="29"/>
      <c r="AG91" s="29"/>
      <c r="AH91" s="29"/>
      <c r="AI91" s="29"/>
      <c r="AJ91" s="29"/>
    </row>
    <row r="92" spans="1:36" s="30" customFormat="1" ht="69" customHeight="1" x14ac:dyDescent="0.25">
      <c r="A92" s="117" t="s">
        <v>4706</v>
      </c>
      <c r="B92" s="121" t="s">
        <v>12</v>
      </c>
      <c r="C92" s="122" t="s">
        <v>287</v>
      </c>
      <c r="D92" s="122" t="s">
        <v>288</v>
      </c>
      <c r="E92" s="123" t="s">
        <v>335</v>
      </c>
      <c r="F92" s="132" t="s">
        <v>336</v>
      </c>
      <c r="G92" s="132" t="s">
        <v>91</v>
      </c>
      <c r="H92" s="132" t="s">
        <v>286</v>
      </c>
      <c r="I92" s="132" t="s">
        <v>132</v>
      </c>
      <c r="J92" s="132" t="s">
        <v>337</v>
      </c>
      <c r="K92" s="132" t="s">
        <v>338</v>
      </c>
      <c r="L92" s="139">
        <v>1</v>
      </c>
      <c r="M92" s="132" t="s">
        <v>338</v>
      </c>
      <c r="N92" s="133">
        <v>79400</v>
      </c>
      <c r="O92" s="133">
        <v>79389.240000000005</v>
      </c>
      <c r="P92" s="131"/>
      <c r="Q92" s="116" t="s">
        <v>140</v>
      </c>
      <c r="R92" s="116" t="s">
        <v>4735</v>
      </c>
      <c r="S92" s="116" t="s">
        <v>4734</v>
      </c>
      <c r="U92" s="29"/>
      <c r="V92" s="29"/>
      <c r="W92" s="29"/>
      <c r="X92" s="29"/>
      <c r="Y92" s="29"/>
      <c r="Z92" s="29"/>
      <c r="AA92" s="29"/>
      <c r="AB92" s="29"/>
      <c r="AC92" s="29"/>
      <c r="AD92" s="29"/>
      <c r="AE92" s="29"/>
      <c r="AF92" s="29"/>
      <c r="AG92" s="29"/>
      <c r="AH92" s="29"/>
      <c r="AI92" s="29"/>
      <c r="AJ92" s="29"/>
    </row>
    <row r="93" spans="1:36" s="30" customFormat="1" ht="69" customHeight="1" x14ac:dyDescent="0.25">
      <c r="A93" s="117" t="s">
        <v>4706</v>
      </c>
      <c r="B93" s="121" t="s">
        <v>12</v>
      </c>
      <c r="C93" s="122" t="s">
        <v>287</v>
      </c>
      <c r="D93" s="122" t="s">
        <v>288</v>
      </c>
      <c r="E93" s="123" t="s">
        <v>340</v>
      </c>
      <c r="F93" s="132" t="s">
        <v>341</v>
      </c>
      <c r="G93" s="132" t="s">
        <v>91</v>
      </c>
      <c r="H93" s="132" t="s">
        <v>286</v>
      </c>
      <c r="I93" s="132" t="s">
        <v>132</v>
      </c>
      <c r="J93" s="132" t="s">
        <v>342</v>
      </c>
      <c r="K93" s="132" t="s">
        <v>343</v>
      </c>
      <c r="L93" s="139">
        <v>1</v>
      </c>
      <c r="M93" s="132" t="s">
        <v>344</v>
      </c>
      <c r="N93" s="133">
        <v>22900</v>
      </c>
      <c r="O93" s="133">
        <v>22895.02</v>
      </c>
      <c r="P93" s="131"/>
      <c r="Q93" s="116" t="s">
        <v>140</v>
      </c>
      <c r="R93" s="116" t="s">
        <v>4735</v>
      </c>
      <c r="S93" s="116" t="s">
        <v>4734</v>
      </c>
      <c r="U93" s="29"/>
      <c r="V93" s="29"/>
      <c r="W93" s="29"/>
      <c r="X93" s="29"/>
      <c r="Y93" s="29"/>
      <c r="Z93" s="29"/>
      <c r="AA93" s="29"/>
      <c r="AB93" s="29"/>
      <c r="AC93" s="29"/>
      <c r="AD93" s="29"/>
      <c r="AE93" s="29"/>
      <c r="AF93" s="29"/>
      <c r="AG93" s="29"/>
      <c r="AH93" s="29"/>
      <c r="AI93" s="29"/>
      <c r="AJ93" s="29"/>
    </row>
    <row r="94" spans="1:36" s="30" customFormat="1" ht="69" customHeight="1" x14ac:dyDescent="0.25">
      <c r="A94" s="117" t="s">
        <v>4706</v>
      </c>
      <c r="B94" s="121" t="s">
        <v>12</v>
      </c>
      <c r="C94" s="122" t="s">
        <v>287</v>
      </c>
      <c r="D94" s="122" t="s">
        <v>288</v>
      </c>
      <c r="E94" s="123" t="s">
        <v>346</v>
      </c>
      <c r="F94" s="132" t="s">
        <v>347</v>
      </c>
      <c r="G94" s="132" t="s">
        <v>91</v>
      </c>
      <c r="H94" s="132" t="s">
        <v>286</v>
      </c>
      <c r="I94" s="132" t="s">
        <v>132</v>
      </c>
      <c r="J94" s="132" t="s">
        <v>348</v>
      </c>
      <c r="K94" s="132" t="s">
        <v>349</v>
      </c>
      <c r="L94" s="139">
        <v>0</v>
      </c>
      <c r="M94" s="132" t="s">
        <v>349</v>
      </c>
      <c r="N94" s="133">
        <v>25000</v>
      </c>
      <c r="O94" s="133">
        <v>0</v>
      </c>
      <c r="P94" s="131"/>
      <c r="Q94" s="116" t="s">
        <v>140</v>
      </c>
      <c r="R94" s="116" t="s">
        <v>4735</v>
      </c>
      <c r="S94" s="116" t="s">
        <v>4734</v>
      </c>
      <c r="U94" s="29"/>
      <c r="V94" s="29"/>
      <c r="W94" s="29"/>
      <c r="X94" s="29"/>
      <c r="Y94" s="29"/>
      <c r="Z94" s="29"/>
      <c r="AA94" s="29"/>
      <c r="AB94" s="29"/>
      <c r="AC94" s="29"/>
      <c r="AD94" s="29"/>
      <c r="AE94" s="29"/>
      <c r="AF94" s="29"/>
      <c r="AG94" s="29"/>
      <c r="AH94" s="29"/>
      <c r="AI94" s="29"/>
      <c r="AJ94" s="29"/>
    </row>
    <row r="95" spans="1:36" s="30" customFormat="1" ht="69" customHeight="1" x14ac:dyDescent="0.25">
      <c r="A95" s="117" t="s">
        <v>4706</v>
      </c>
      <c r="B95" s="121" t="s">
        <v>12</v>
      </c>
      <c r="C95" s="122" t="s">
        <v>287</v>
      </c>
      <c r="D95" s="122" t="s">
        <v>288</v>
      </c>
      <c r="E95" s="123" t="s">
        <v>351</v>
      </c>
      <c r="F95" s="132" t="s">
        <v>352</v>
      </c>
      <c r="G95" s="132" t="s">
        <v>91</v>
      </c>
      <c r="H95" s="132" t="s">
        <v>286</v>
      </c>
      <c r="I95" s="132"/>
      <c r="J95" s="132" t="s">
        <v>353</v>
      </c>
      <c r="K95" s="132" t="s">
        <v>354</v>
      </c>
      <c r="L95" s="139">
        <v>1</v>
      </c>
      <c r="M95" s="132" t="s">
        <v>354</v>
      </c>
      <c r="N95" s="133" t="s">
        <v>3</v>
      </c>
      <c r="O95" s="133" t="s">
        <v>3</v>
      </c>
      <c r="P95" s="131">
        <v>363000</v>
      </c>
      <c r="Q95" s="116" t="s">
        <v>140</v>
      </c>
      <c r="R95" s="116" t="s">
        <v>4735</v>
      </c>
      <c r="S95" s="116" t="s">
        <v>4734</v>
      </c>
      <c r="U95" s="29"/>
      <c r="V95" s="29"/>
      <c r="W95" s="29"/>
      <c r="X95" s="29"/>
      <c r="Y95" s="29"/>
      <c r="Z95" s="29"/>
      <c r="AA95" s="29"/>
      <c r="AB95" s="29"/>
      <c r="AC95" s="29"/>
      <c r="AD95" s="29"/>
      <c r="AE95" s="29"/>
      <c r="AF95" s="29"/>
      <c r="AG95" s="29"/>
      <c r="AH95" s="29"/>
      <c r="AI95" s="29"/>
      <c r="AJ95" s="29"/>
    </row>
    <row r="96" spans="1:36" s="30" customFormat="1" ht="69" customHeight="1" x14ac:dyDescent="0.25">
      <c r="A96" s="117" t="s">
        <v>4706</v>
      </c>
      <c r="B96" s="121" t="s">
        <v>12</v>
      </c>
      <c r="C96" s="122" t="s">
        <v>287</v>
      </c>
      <c r="D96" s="122" t="s">
        <v>288</v>
      </c>
      <c r="E96" s="123" t="s">
        <v>356</v>
      </c>
      <c r="F96" s="132" t="s">
        <v>357</v>
      </c>
      <c r="G96" s="132" t="s">
        <v>91</v>
      </c>
      <c r="H96" s="132" t="s">
        <v>286</v>
      </c>
      <c r="I96" s="132" t="s">
        <v>132</v>
      </c>
      <c r="J96" s="132" t="s">
        <v>358</v>
      </c>
      <c r="K96" s="132">
        <v>48</v>
      </c>
      <c r="L96" s="140" t="s">
        <v>359</v>
      </c>
      <c r="M96" s="132">
        <v>240</v>
      </c>
      <c r="N96" s="133">
        <v>22700</v>
      </c>
      <c r="O96" s="133">
        <v>22608.85</v>
      </c>
      <c r="P96" s="131">
        <v>37600</v>
      </c>
      <c r="Q96" s="116" t="s">
        <v>140</v>
      </c>
      <c r="R96" s="116" t="s">
        <v>4735</v>
      </c>
      <c r="S96" s="116" t="s">
        <v>4734</v>
      </c>
      <c r="U96" s="29"/>
      <c r="V96" s="29"/>
      <c r="W96" s="29"/>
      <c r="X96" s="29"/>
      <c r="Y96" s="29"/>
      <c r="Z96" s="29"/>
      <c r="AA96" s="29"/>
      <c r="AB96" s="29"/>
      <c r="AC96" s="29"/>
      <c r="AD96" s="29"/>
      <c r="AE96" s="29"/>
      <c r="AF96" s="29"/>
      <c r="AG96" s="29"/>
      <c r="AH96" s="29"/>
      <c r="AI96" s="29"/>
      <c r="AJ96" s="29"/>
    </row>
    <row r="97" spans="1:36" s="30" customFormat="1" ht="69" customHeight="1" x14ac:dyDescent="0.25">
      <c r="A97" s="117" t="s">
        <v>4706</v>
      </c>
      <c r="B97" s="121" t="s">
        <v>12</v>
      </c>
      <c r="C97" s="122" t="s">
        <v>287</v>
      </c>
      <c r="D97" s="122" t="s">
        <v>288</v>
      </c>
      <c r="E97" s="123" t="s">
        <v>360</v>
      </c>
      <c r="F97" s="132" t="s">
        <v>361</v>
      </c>
      <c r="G97" s="132" t="s">
        <v>91</v>
      </c>
      <c r="H97" s="132" t="s">
        <v>286</v>
      </c>
      <c r="I97" s="132" t="s">
        <v>132</v>
      </c>
      <c r="J97" s="132" t="s">
        <v>362</v>
      </c>
      <c r="K97" s="132" t="s">
        <v>363</v>
      </c>
      <c r="L97" s="139">
        <v>1</v>
      </c>
      <c r="M97" s="132" t="s">
        <v>363</v>
      </c>
      <c r="N97" s="133">
        <v>13500</v>
      </c>
      <c r="O97" s="133">
        <v>13310</v>
      </c>
      <c r="P97" s="131">
        <v>14000</v>
      </c>
      <c r="Q97" s="116" t="s">
        <v>140</v>
      </c>
      <c r="R97" s="116" t="s">
        <v>4735</v>
      </c>
      <c r="S97" s="116" t="s">
        <v>4734</v>
      </c>
      <c r="U97" s="29"/>
      <c r="V97" s="29"/>
      <c r="W97" s="29"/>
      <c r="X97" s="29"/>
      <c r="Y97" s="29"/>
      <c r="Z97" s="29"/>
      <c r="AA97" s="29"/>
      <c r="AB97" s="29"/>
      <c r="AC97" s="29"/>
      <c r="AD97" s="29"/>
      <c r="AE97" s="29"/>
      <c r="AF97" s="29"/>
      <c r="AG97" s="29"/>
      <c r="AH97" s="29"/>
      <c r="AI97" s="29"/>
      <c r="AJ97" s="29"/>
    </row>
    <row r="98" spans="1:36" s="30" customFormat="1" ht="69" customHeight="1" x14ac:dyDescent="0.25">
      <c r="A98" s="117" t="s">
        <v>4706</v>
      </c>
      <c r="B98" s="121" t="s">
        <v>12</v>
      </c>
      <c r="C98" s="122" t="s">
        <v>287</v>
      </c>
      <c r="D98" s="122" t="s">
        <v>288</v>
      </c>
      <c r="E98" s="123" t="s">
        <v>364</v>
      </c>
      <c r="F98" s="132" t="s">
        <v>365</v>
      </c>
      <c r="G98" s="132" t="s">
        <v>91</v>
      </c>
      <c r="H98" s="132" t="s">
        <v>286</v>
      </c>
      <c r="I98" s="132" t="s">
        <v>132</v>
      </c>
      <c r="J98" s="132" t="s">
        <v>366</v>
      </c>
      <c r="K98" s="132" t="s">
        <v>367</v>
      </c>
      <c r="L98" s="139">
        <v>1</v>
      </c>
      <c r="M98" s="132" t="s">
        <v>368</v>
      </c>
      <c r="N98" s="133">
        <v>0</v>
      </c>
      <c r="O98" s="133">
        <v>0</v>
      </c>
      <c r="P98" s="131"/>
      <c r="Q98" s="116" t="s">
        <v>140</v>
      </c>
      <c r="R98" s="116" t="s">
        <v>4735</v>
      </c>
      <c r="S98" s="116" t="s">
        <v>4734</v>
      </c>
      <c r="U98" s="29"/>
      <c r="V98" s="29"/>
      <c r="W98" s="29"/>
      <c r="X98" s="29"/>
      <c r="Y98" s="29"/>
      <c r="Z98" s="29"/>
      <c r="AA98" s="29"/>
      <c r="AB98" s="29"/>
      <c r="AC98" s="29"/>
      <c r="AD98" s="29"/>
      <c r="AE98" s="29"/>
      <c r="AF98" s="29"/>
      <c r="AG98" s="29"/>
      <c r="AH98" s="29"/>
      <c r="AI98" s="29"/>
      <c r="AJ98" s="29"/>
    </row>
    <row r="99" spans="1:36" s="30" customFormat="1" ht="69" customHeight="1" x14ac:dyDescent="0.25">
      <c r="A99" s="117" t="s">
        <v>4706</v>
      </c>
      <c r="B99" s="121" t="s">
        <v>12</v>
      </c>
      <c r="C99" s="122" t="s">
        <v>287</v>
      </c>
      <c r="D99" s="122" t="s">
        <v>288</v>
      </c>
      <c r="E99" s="123" t="s">
        <v>370</v>
      </c>
      <c r="F99" s="132" t="s">
        <v>371</v>
      </c>
      <c r="G99" s="132" t="s">
        <v>91</v>
      </c>
      <c r="H99" s="132" t="s">
        <v>286</v>
      </c>
      <c r="I99" s="132" t="s">
        <v>132</v>
      </c>
      <c r="J99" s="132" t="s">
        <v>372</v>
      </c>
      <c r="K99" s="132" t="s">
        <v>373</v>
      </c>
      <c r="L99" s="139">
        <v>1</v>
      </c>
      <c r="M99" s="132" t="s">
        <v>373</v>
      </c>
      <c r="N99" s="133">
        <v>4300</v>
      </c>
      <c r="O99" s="133">
        <v>0</v>
      </c>
      <c r="P99" s="131"/>
      <c r="Q99" s="116" t="s">
        <v>140</v>
      </c>
      <c r="R99" s="116" t="s">
        <v>4735</v>
      </c>
      <c r="S99" s="116" t="s">
        <v>4734</v>
      </c>
      <c r="U99" s="29"/>
      <c r="V99" s="29"/>
      <c r="W99" s="29"/>
      <c r="X99" s="29"/>
      <c r="Y99" s="29"/>
      <c r="Z99" s="29"/>
      <c r="AA99" s="29"/>
      <c r="AB99" s="29"/>
      <c r="AC99" s="29"/>
      <c r="AD99" s="29"/>
      <c r="AE99" s="29"/>
      <c r="AF99" s="29"/>
      <c r="AG99" s="29"/>
      <c r="AH99" s="29"/>
      <c r="AI99" s="29"/>
      <c r="AJ99" s="29"/>
    </row>
    <row r="100" spans="1:36" s="30" customFormat="1" ht="69" customHeight="1" x14ac:dyDescent="0.25">
      <c r="A100" s="117" t="s">
        <v>4706</v>
      </c>
      <c r="B100" s="121" t="s">
        <v>12</v>
      </c>
      <c r="C100" s="122" t="s">
        <v>287</v>
      </c>
      <c r="D100" s="122" t="s">
        <v>288</v>
      </c>
      <c r="E100" s="123" t="s">
        <v>374</v>
      </c>
      <c r="F100" s="132" t="s">
        <v>375</v>
      </c>
      <c r="G100" s="132" t="s">
        <v>91</v>
      </c>
      <c r="H100" s="132" t="s">
        <v>286</v>
      </c>
      <c r="I100" s="132" t="s">
        <v>132</v>
      </c>
      <c r="J100" s="132" t="s">
        <v>376</v>
      </c>
      <c r="K100" s="132" t="s">
        <v>262</v>
      </c>
      <c r="L100" s="139">
        <v>1</v>
      </c>
      <c r="M100" s="132" t="s">
        <v>262</v>
      </c>
      <c r="N100" s="133">
        <v>4700</v>
      </c>
      <c r="O100" s="133">
        <v>4620.82</v>
      </c>
      <c r="P100" s="131">
        <v>5100</v>
      </c>
      <c r="Q100" s="116" t="s">
        <v>140</v>
      </c>
      <c r="R100" s="116" t="s">
        <v>4735</v>
      </c>
      <c r="S100" s="116" t="s">
        <v>4734</v>
      </c>
      <c r="U100" s="29"/>
      <c r="V100" s="29"/>
      <c r="W100" s="29"/>
      <c r="X100" s="29"/>
      <c r="Y100" s="29"/>
      <c r="Z100" s="29"/>
      <c r="AA100" s="29"/>
      <c r="AB100" s="29"/>
      <c r="AC100" s="29"/>
      <c r="AD100" s="29"/>
      <c r="AE100" s="29"/>
      <c r="AF100" s="29"/>
      <c r="AG100" s="29"/>
      <c r="AH100" s="29"/>
      <c r="AI100" s="29"/>
      <c r="AJ100" s="29"/>
    </row>
    <row r="101" spans="1:36" s="30" customFormat="1" ht="69" customHeight="1" x14ac:dyDescent="0.25">
      <c r="A101" s="117" t="s">
        <v>4706</v>
      </c>
      <c r="B101" s="121" t="s">
        <v>12</v>
      </c>
      <c r="C101" s="122" t="s">
        <v>287</v>
      </c>
      <c r="D101" s="122" t="s">
        <v>288</v>
      </c>
      <c r="E101" s="123" t="s">
        <v>377</v>
      </c>
      <c r="F101" s="132" t="s">
        <v>378</v>
      </c>
      <c r="G101" s="132" t="s">
        <v>91</v>
      </c>
      <c r="H101" s="132" t="s">
        <v>286</v>
      </c>
      <c r="I101" s="132" t="s">
        <v>132</v>
      </c>
      <c r="J101" s="132" t="s">
        <v>379</v>
      </c>
      <c r="K101" s="132" t="s">
        <v>380</v>
      </c>
      <c r="L101" s="139">
        <v>1</v>
      </c>
      <c r="M101" s="132" t="s">
        <v>380</v>
      </c>
      <c r="N101" s="133">
        <v>5600</v>
      </c>
      <c r="O101" s="133">
        <v>4033.33</v>
      </c>
      <c r="P101" s="131">
        <v>4100</v>
      </c>
      <c r="Q101" s="116" t="s">
        <v>140</v>
      </c>
      <c r="R101" s="116" t="s">
        <v>4735</v>
      </c>
      <c r="S101" s="116" t="s">
        <v>4734</v>
      </c>
      <c r="U101" s="29"/>
      <c r="V101" s="29"/>
      <c r="W101" s="29"/>
      <c r="X101" s="29"/>
      <c r="Y101" s="29"/>
      <c r="Z101" s="29"/>
      <c r="AA101" s="29"/>
      <c r="AB101" s="29"/>
      <c r="AC101" s="29"/>
      <c r="AD101" s="29"/>
      <c r="AE101" s="29"/>
      <c r="AF101" s="29"/>
      <c r="AG101" s="29"/>
      <c r="AH101" s="29"/>
      <c r="AI101" s="29"/>
      <c r="AJ101" s="29"/>
    </row>
    <row r="102" spans="1:36" s="30" customFormat="1" ht="69" customHeight="1" x14ac:dyDescent="0.25">
      <c r="A102" s="117" t="s">
        <v>4706</v>
      </c>
      <c r="B102" s="121" t="s">
        <v>12</v>
      </c>
      <c r="C102" s="122" t="s">
        <v>287</v>
      </c>
      <c r="D102" s="122" t="s">
        <v>288</v>
      </c>
      <c r="E102" s="123" t="s">
        <v>382</v>
      </c>
      <c r="F102" s="132" t="s">
        <v>383</v>
      </c>
      <c r="G102" s="132" t="s">
        <v>91</v>
      </c>
      <c r="H102" s="132" t="s">
        <v>286</v>
      </c>
      <c r="I102" s="132" t="s">
        <v>132</v>
      </c>
      <c r="J102" s="132" t="s">
        <v>384</v>
      </c>
      <c r="K102" s="132">
        <v>1</v>
      </c>
      <c r="L102" s="132">
        <v>1</v>
      </c>
      <c r="M102" s="132">
        <v>1</v>
      </c>
      <c r="N102" s="133">
        <v>1600</v>
      </c>
      <c r="O102" s="133">
        <v>1495.51</v>
      </c>
      <c r="P102" s="131">
        <v>1600</v>
      </c>
      <c r="Q102" s="116" t="s">
        <v>140</v>
      </c>
      <c r="R102" s="116" t="s">
        <v>4735</v>
      </c>
      <c r="S102" s="116" t="s">
        <v>4734</v>
      </c>
      <c r="U102" s="29"/>
      <c r="V102" s="29"/>
      <c r="W102" s="29"/>
      <c r="X102" s="29"/>
      <c r="Y102" s="29"/>
      <c r="Z102" s="29"/>
      <c r="AA102" s="29"/>
      <c r="AB102" s="29"/>
      <c r="AC102" s="29"/>
      <c r="AD102" s="29"/>
      <c r="AE102" s="29"/>
      <c r="AF102" s="29"/>
      <c r="AG102" s="29"/>
      <c r="AH102" s="29"/>
      <c r="AI102" s="29"/>
      <c r="AJ102" s="29"/>
    </row>
    <row r="103" spans="1:36" s="30" customFormat="1" ht="69" customHeight="1" x14ac:dyDescent="0.25">
      <c r="A103" s="117" t="s">
        <v>4706</v>
      </c>
      <c r="B103" s="121" t="s">
        <v>12</v>
      </c>
      <c r="C103" s="122" t="s">
        <v>287</v>
      </c>
      <c r="D103" s="122" t="s">
        <v>288</v>
      </c>
      <c r="E103" s="123" t="s">
        <v>385</v>
      </c>
      <c r="F103" s="132" t="s">
        <v>386</v>
      </c>
      <c r="G103" s="132" t="s">
        <v>91</v>
      </c>
      <c r="H103" s="132" t="s">
        <v>286</v>
      </c>
      <c r="I103" s="132" t="s">
        <v>132</v>
      </c>
      <c r="J103" s="132" t="s">
        <v>387</v>
      </c>
      <c r="K103" s="132" t="s">
        <v>388</v>
      </c>
      <c r="L103" s="139">
        <v>1</v>
      </c>
      <c r="M103" s="132" t="s">
        <v>388</v>
      </c>
      <c r="N103" s="133">
        <v>12500</v>
      </c>
      <c r="O103" s="133">
        <v>12500</v>
      </c>
      <c r="P103" s="131">
        <v>12500</v>
      </c>
      <c r="Q103" s="116" t="s">
        <v>140</v>
      </c>
      <c r="R103" s="116" t="s">
        <v>4735</v>
      </c>
      <c r="S103" s="116" t="s">
        <v>4734</v>
      </c>
      <c r="U103" s="29"/>
      <c r="V103" s="29"/>
      <c r="W103" s="29"/>
      <c r="X103" s="29"/>
      <c r="Y103" s="29"/>
      <c r="Z103" s="29"/>
      <c r="AA103" s="29"/>
      <c r="AB103" s="29"/>
      <c r="AC103" s="29"/>
      <c r="AD103" s="29"/>
      <c r="AE103" s="29"/>
      <c r="AF103" s="29"/>
      <c r="AG103" s="29"/>
      <c r="AH103" s="29"/>
      <c r="AI103" s="29"/>
      <c r="AJ103" s="29"/>
    </row>
    <row r="104" spans="1:36" s="30" customFormat="1" ht="69" customHeight="1" x14ac:dyDescent="0.25">
      <c r="A104" s="117" t="s">
        <v>4706</v>
      </c>
      <c r="B104" s="121" t="s">
        <v>12</v>
      </c>
      <c r="C104" s="122" t="s">
        <v>287</v>
      </c>
      <c r="D104" s="122" t="s">
        <v>288</v>
      </c>
      <c r="E104" s="123" t="s">
        <v>389</v>
      </c>
      <c r="F104" s="132" t="s">
        <v>390</v>
      </c>
      <c r="G104" s="132" t="s">
        <v>91</v>
      </c>
      <c r="H104" s="132" t="s">
        <v>286</v>
      </c>
      <c r="I104" s="132" t="s">
        <v>132</v>
      </c>
      <c r="J104" s="132" t="s">
        <v>391</v>
      </c>
      <c r="K104" s="132" t="s">
        <v>392</v>
      </c>
      <c r="L104" s="139">
        <v>1</v>
      </c>
      <c r="M104" s="132" t="s">
        <v>392</v>
      </c>
      <c r="N104" s="133">
        <v>0</v>
      </c>
      <c r="O104" s="133">
        <v>0</v>
      </c>
      <c r="P104" s="131"/>
      <c r="Q104" s="116" t="s">
        <v>140</v>
      </c>
      <c r="R104" s="116" t="s">
        <v>4735</v>
      </c>
      <c r="S104" s="116" t="s">
        <v>4734</v>
      </c>
      <c r="U104" s="29"/>
      <c r="V104" s="29"/>
      <c r="W104" s="29"/>
      <c r="X104" s="29"/>
      <c r="Y104" s="29"/>
      <c r="Z104" s="29"/>
      <c r="AA104" s="29"/>
      <c r="AB104" s="29"/>
      <c r="AC104" s="29"/>
      <c r="AD104" s="29"/>
      <c r="AE104" s="29"/>
      <c r="AF104" s="29"/>
      <c r="AG104" s="29"/>
      <c r="AH104" s="29"/>
      <c r="AI104" s="29"/>
      <c r="AJ104" s="29"/>
    </row>
    <row r="105" spans="1:36" s="30" customFormat="1" ht="69" customHeight="1" x14ac:dyDescent="0.25">
      <c r="A105" s="117" t="s">
        <v>4706</v>
      </c>
      <c r="B105" s="121" t="s">
        <v>12</v>
      </c>
      <c r="C105" s="122" t="s">
        <v>287</v>
      </c>
      <c r="D105" s="122" t="s">
        <v>288</v>
      </c>
      <c r="E105" s="123" t="s">
        <v>393</v>
      </c>
      <c r="F105" s="132" t="s">
        <v>394</v>
      </c>
      <c r="G105" s="132" t="s">
        <v>91</v>
      </c>
      <c r="H105" s="132" t="s">
        <v>286</v>
      </c>
      <c r="I105" s="132" t="s">
        <v>132</v>
      </c>
      <c r="J105" s="132" t="s">
        <v>395</v>
      </c>
      <c r="K105" s="132" t="s">
        <v>396</v>
      </c>
      <c r="L105" s="139">
        <v>1</v>
      </c>
      <c r="M105" s="132" t="s">
        <v>396</v>
      </c>
      <c r="N105" s="133">
        <v>1400</v>
      </c>
      <c r="O105" s="133">
        <v>0</v>
      </c>
      <c r="P105" s="131">
        <v>1500</v>
      </c>
      <c r="Q105" s="116" t="s">
        <v>140</v>
      </c>
      <c r="R105" s="116" t="s">
        <v>4735</v>
      </c>
      <c r="S105" s="116" t="s">
        <v>4734</v>
      </c>
      <c r="U105" s="29"/>
      <c r="V105" s="29"/>
      <c r="W105" s="29"/>
      <c r="X105" s="29"/>
      <c r="Y105" s="29"/>
      <c r="Z105" s="29"/>
      <c r="AA105" s="29"/>
      <c r="AB105" s="29"/>
      <c r="AC105" s="29"/>
      <c r="AD105" s="29"/>
      <c r="AE105" s="29"/>
      <c r="AF105" s="29"/>
      <c r="AG105" s="29"/>
      <c r="AH105" s="29"/>
      <c r="AI105" s="29"/>
      <c r="AJ105" s="29"/>
    </row>
    <row r="106" spans="1:36" s="30" customFormat="1" ht="69" customHeight="1" x14ac:dyDescent="0.25">
      <c r="A106" s="117" t="s">
        <v>4706</v>
      </c>
      <c r="B106" s="121" t="s">
        <v>12</v>
      </c>
      <c r="C106" s="122" t="s">
        <v>287</v>
      </c>
      <c r="D106" s="122" t="s">
        <v>288</v>
      </c>
      <c r="E106" s="123" t="s">
        <v>397</v>
      </c>
      <c r="F106" s="132" t="s">
        <v>398</v>
      </c>
      <c r="G106" s="132" t="s">
        <v>91</v>
      </c>
      <c r="H106" s="132" t="s">
        <v>286</v>
      </c>
      <c r="I106" s="132" t="s">
        <v>132</v>
      </c>
      <c r="J106" s="132" t="s">
        <v>399</v>
      </c>
      <c r="K106" s="140" t="s">
        <v>400</v>
      </c>
      <c r="L106" s="140" t="s">
        <v>400</v>
      </c>
      <c r="M106" s="140" t="s">
        <v>400</v>
      </c>
      <c r="N106" s="133">
        <v>7300</v>
      </c>
      <c r="O106" s="133">
        <v>7222.28</v>
      </c>
      <c r="P106" s="131">
        <v>8500</v>
      </c>
      <c r="Q106" s="116" t="s">
        <v>140</v>
      </c>
      <c r="R106" s="116" t="s">
        <v>4735</v>
      </c>
      <c r="S106" s="116" t="s">
        <v>4734</v>
      </c>
      <c r="U106" s="29"/>
      <c r="V106" s="29"/>
      <c r="W106" s="29"/>
      <c r="X106" s="29"/>
      <c r="Y106" s="29"/>
      <c r="Z106" s="29"/>
      <c r="AA106" s="29"/>
      <c r="AB106" s="29"/>
      <c r="AC106" s="29"/>
      <c r="AD106" s="29"/>
      <c r="AE106" s="29"/>
      <c r="AF106" s="29"/>
      <c r="AG106" s="29"/>
      <c r="AH106" s="29"/>
      <c r="AI106" s="29"/>
      <c r="AJ106" s="29"/>
    </row>
    <row r="107" spans="1:36" s="30" customFormat="1" ht="69" customHeight="1" x14ac:dyDescent="0.25">
      <c r="A107" s="117" t="s">
        <v>4706</v>
      </c>
      <c r="B107" s="121" t="s">
        <v>12</v>
      </c>
      <c r="C107" s="122" t="s">
        <v>287</v>
      </c>
      <c r="D107" s="122" t="s">
        <v>288</v>
      </c>
      <c r="E107" s="123" t="s">
        <v>401</v>
      </c>
      <c r="F107" s="132" t="s">
        <v>402</v>
      </c>
      <c r="G107" s="132" t="s">
        <v>91</v>
      </c>
      <c r="H107" s="132" t="s">
        <v>286</v>
      </c>
      <c r="I107" s="132" t="s">
        <v>132</v>
      </c>
      <c r="J107" s="132" t="s">
        <v>403</v>
      </c>
      <c r="K107" s="140" t="s">
        <v>404</v>
      </c>
      <c r="L107" s="140" t="s">
        <v>404</v>
      </c>
      <c r="M107" s="140" t="s">
        <v>405</v>
      </c>
      <c r="N107" s="133">
        <v>60500</v>
      </c>
      <c r="O107" s="133">
        <v>52000.19</v>
      </c>
      <c r="P107" s="131">
        <v>52100</v>
      </c>
      <c r="Q107" s="116" t="s">
        <v>140</v>
      </c>
      <c r="R107" s="116" t="s">
        <v>4735</v>
      </c>
      <c r="S107" s="116" t="s">
        <v>4734</v>
      </c>
      <c r="U107" s="29"/>
      <c r="V107" s="29"/>
      <c r="W107" s="29"/>
      <c r="X107" s="29"/>
      <c r="Y107" s="29"/>
      <c r="Z107" s="29"/>
      <c r="AA107" s="29"/>
      <c r="AB107" s="29"/>
      <c r="AC107" s="29"/>
      <c r="AD107" s="29"/>
      <c r="AE107" s="29"/>
      <c r="AF107" s="29"/>
      <c r="AG107" s="29"/>
      <c r="AH107" s="29"/>
      <c r="AI107" s="29"/>
      <c r="AJ107" s="29"/>
    </row>
    <row r="108" spans="1:36" s="30" customFormat="1" ht="69" customHeight="1" x14ac:dyDescent="0.25">
      <c r="A108" s="117" t="s">
        <v>4706</v>
      </c>
      <c r="B108" s="121" t="s">
        <v>12</v>
      </c>
      <c r="C108" s="122" t="s">
        <v>287</v>
      </c>
      <c r="D108" s="122" t="s">
        <v>288</v>
      </c>
      <c r="E108" s="123" t="s">
        <v>407</v>
      </c>
      <c r="F108" s="132" t="s">
        <v>408</v>
      </c>
      <c r="G108" s="132" t="s">
        <v>91</v>
      </c>
      <c r="H108" s="132" t="s">
        <v>286</v>
      </c>
      <c r="I108" s="132" t="s">
        <v>132</v>
      </c>
      <c r="J108" s="132" t="s">
        <v>409</v>
      </c>
      <c r="K108" s="132" t="s">
        <v>410</v>
      </c>
      <c r="L108" s="139">
        <v>1</v>
      </c>
      <c r="M108" s="132" t="s">
        <v>410</v>
      </c>
      <c r="N108" s="133">
        <v>108900</v>
      </c>
      <c r="O108" s="133">
        <v>108900</v>
      </c>
      <c r="P108" s="131">
        <v>145200</v>
      </c>
      <c r="Q108" s="116" t="s">
        <v>140</v>
      </c>
      <c r="R108" s="116" t="s">
        <v>4735</v>
      </c>
      <c r="S108" s="116" t="s">
        <v>4734</v>
      </c>
      <c r="U108" s="29"/>
      <c r="V108" s="29"/>
      <c r="W108" s="29"/>
      <c r="X108" s="29"/>
      <c r="Y108" s="29"/>
      <c r="Z108" s="29"/>
      <c r="AA108" s="29"/>
      <c r="AB108" s="29"/>
      <c r="AC108" s="29"/>
      <c r="AD108" s="29"/>
      <c r="AE108" s="29"/>
      <c r="AF108" s="29"/>
      <c r="AG108" s="29"/>
      <c r="AH108" s="29"/>
      <c r="AI108" s="29"/>
      <c r="AJ108" s="29"/>
    </row>
    <row r="109" spans="1:36" s="30" customFormat="1" ht="69" customHeight="1" x14ac:dyDescent="0.25">
      <c r="A109" s="117" t="s">
        <v>4706</v>
      </c>
      <c r="B109" s="121" t="s">
        <v>12</v>
      </c>
      <c r="C109" s="122" t="s">
        <v>287</v>
      </c>
      <c r="D109" s="122" t="s">
        <v>288</v>
      </c>
      <c r="E109" s="123" t="s">
        <v>412</v>
      </c>
      <c r="F109" s="132" t="s">
        <v>413</v>
      </c>
      <c r="G109" s="132" t="s">
        <v>91</v>
      </c>
      <c r="H109" s="132" t="s">
        <v>286</v>
      </c>
      <c r="I109" s="132" t="s">
        <v>132</v>
      </c>
      <c r="J109" s="132" t="s">
        <v>414</v>
      </c>
      <c r="K109" s="132">
        <v>1</v>
      </c>
      <c r="L109" s="132">
        <v>1</v>
      </c>
      <c r="M109" s="132">
        <v>1</v>
      </c>
      <c r="N109" s="133">
        <v>20000</v>
      </c>
      <c r="O109" s="133">
        <v>19360</v>
      </c>
      <c r="P109" s="131">
        <v>19500</v>
      </c>
      <c r="Q109" s="116" t="s">
        <v>140</v>
      </c>
      <c r="R109" s="116" t="s">
        <v>4735</v>
      </c>
      <c r="S109" s="116" t="s">
        <v>4734</v>
      </c>
      <c r="U109" s="29"/>
      <c r="V109" s="29"/>
      <c r="W109" s="29"/>
      <c r="X109" s="29"/>
      <c r="Y109" s="29"/>
      <c r="Z109" s="29"/>
      <c r="AA109" s="29"/>
      <c r="AB109" s="29"/>
      <c r="AC109" s="29"/>
      <c r="AD109" s="29"/>
      <c r="AE109" s="29"/>
      <c r="AF109" s="29"/>
      <c r="AG109" s="29"/>
      <c r="AH109" s="29"/>
      <c r="AI109" s="29"/>
      <c r="AJ109" s="29"/>
    </row>
    <row r="110" spans="1:36" s="30" customFormat="1" ht="69" customHeight="1" x14ac:dyDescent="0.25">
      <c r="A110" s="117" t="s">
        <v>4706</v>
      </c>
      <c r="B110" s="121" t="s">
        <v>12</v>
      </c>
      <c r="C110" s="122" t="s">
        <v>287</v>
      </c>
      <c r="D110" s="122" t="s">
        <v>288</v>
      </c>
      <c r="E110" s="123" t="s">
        <v>415</v>
      </c>
      <c r="F110" s="132" t="s">
        <v>416</v>
      </c>
      <c r="G110" s="132" t="s">
        <v>91</v>
      </c>
      <c r="H110" s="132" t="s">
        <v>286</v>
      </c>
      <c r="I110" s="132" t="s">
        <v>132</v>
      </c>
      <c r="J110" s="132" t="s">
        <v>417</v>
      </c>
      <c r="K110" s="132" t="s">
        <v>418</v>
      </c>
      <c r="L110" s="139">
        <v>1</v>
      </c>
      <c r="M110" s="132" t="s">
        <v>418</v>
      </c>
      <c r="N110" s="133">
        <v>5300</v>
      </c>
      <c r="O110" s="133">
        <v>3714.59</v>
      </c>
      <c r="P110" s="131">
        <v>4200</v>
      </c>
      <c r="Q110" s="116" t="s">
        <v>140</v>
      </c>
      <c r="R110" s="116" t="s">
        <v>4735</v>
      </c>
      <c r="S110" s="116" t="s">
        <v>4734</v>
      </c>
      <c r="U110" s="29"/>
      <c r="V110" s="29"/>
      <c r="W110" s="29"/>
      <c r="X110" s="29"/>
      <c r="Y110" s="29"/>
      <c r="Z110" s="29"/>
      <c r="AA110" s="29"/>
      <c r="AB110" s="29"/>
      <c r="AC110" s="29"/>
      <c r="AD110" s="29"/>
      <c r="AE110" s="29"/>
      <c r="AF110" s="29"/>
      <c r="AG110" s="29"/>
      <c r="AH110" s="29"/>
      <c r="AI110" s="29"/>
      <c r="AJ110" s="29"/>
    </row>
    <row r="111" spans="1:36" s="30" customFormat="1" ht="69" customHeight="1" x14ac:dyDescent="0.25">
      <c r="A111" s="117" t="s">
        <v>4706</v>
      </c>
      <c r="B111" s="121" t="s">
        <v>12</v>
      </c>
      <c r="C111" s="122" t="s">
        <v>287</v>
      </c>
      <c r="D111" s="122" t="s">
        <v>288</v>
      </c>
      <c r="E111" s="123" t="s">
        <v>419</v>
      </c>
      <c r="F111" s="132" t="s">
        <v>420</v>
      </c>
      <c r="G111" s="132" t="s">
        <v>91</v>
      </c>
      <c r="H111" s="132" t="s">
        <v>286</v>
      </c>
      <c r="I111" s="132" t="s">
        <v>132</v>
      </c>
      <c r="J111" s="132" t="s">
        <v>421</v>
      </c>
      <c r="K111" s="132" t="s">
        <v>422</v>
      </c>
      <c r="L111" s="139">
        <v>1</v>
      </c>
      <c r="M111" s="132" t="s">
        <v>422</v>
      </c>
      <c r="N111" s="133">
        <v>21700</v>
      </c>
      <c r="O111" s="133">
        <v>18055.55</v>
      </c>
      <c r="P111" s="131">
        <v>21700</v>
      </c>
      <c r="Q111" s="116" t="s">
        <v>140</v>
      </c>
      <c r="R111" s="116" t="s">
        <v>4735</v>
      </c>
      <c r="S111" s="116" t="s">
        <v>4734</v>
      </c>
      <c r="U111" s="29"/>
      <c r="V111" s="29"/>
      <c r="W111" s="29"/>
      <c r="X111" s="29"/>
      <c r="Y111" s="29"/>
      <c r="Z111" s="29"/>
      <c r="AA111" s="29"/>
      <c r="AB111" s="29"/>
      <c r="AC111" s="29"/>
      <c r="AD111" s="29"/>
      <c r="AE111" s="29"/>
      <c r="AF111" s="29"/>
      <c r="AG111" s="29"/>
      <c r="AH111" s="29"/>
      <c r="AI111" s="29"/>
      <c r="AJ111" s="29"/>
    </row>
    <row r="112" spans="1:36" s="30" customFormat="1" ht="69" customHeight="1" x14ac:dyDescent="0.25">
      <c r="A112" s="117" t="s">
        <v>4706</v>
      </c>
      <c r="B112" s="121" t="s">
        <v>12</v>
      </c>
      <c r="C112" s="122" t="s">
        <v>287</v>
      </c>
      <c r="D112" s="122" t="s">
        <v>288</v>
      </c>
      <c r="E112" s="123" t="s">
        <v>423</v>
      </c>
      <c r="F112" s="132" t="s">
        <v>424</v>
      </c>
      <c r="G112" s="132" t="s">
        <v>91</v>
      </c>
      <c r="H112" s="132" t="s">
        <v>286</v>
      </c>
      <c r="I112" s="132" t="s">
        <v>132</v>
      </c>
      <c r="J112" s="132" t="s">
        <v>425</v>
      </c>
      <c r="K112" s="132">
        <v>200</v>
      </c>
      <c r="L112" s="132">
        <v>200</v>
      </c>
      <c r="M112" s="132">
        <v>250</v>
      </c>
      <c r="N112" s="133">
        <v>8000</v>
      </c>
      <c r="O112" s="133">
        <v>0</v>
      </c>
      <c r="P112" s="131">
        <v>9100</v>
      </c>
      <c r="Q112" s="116" t="s">
        <v>140</v>
      </c>
      <c r="R112" s="116" t="s">
        <v>4735</v>
      </c>
      <c r="S112" s="116" t="s">
        <v>4734</v>
      </c>
      <c r="U112" s="29"/>
      <c r="V112" s="29"/>
      <c r="W112" s="29"/>
      <c r="X112" s="29"/>
      <c r="Y112" s="29"/>
      <c r="Z112" s="29"/>
      <c r="AA112" s="29"/>
      <c r="AB112" s="29"/>
      <c r="AC112" s="29"/>
      <c r="AD112" s="29"/>
      <c r="AE112" s="29"/>
      <c r="AF112" s="29"/>
      <c r="AG112" s="29"/>
      <c r="AH112" s="29"/>
      <c r="AI112" s="29"/>
      <c r="AJ112" s="29"/>
    </row>
    <row r="113" spans="1:36" s="30" customFormat="1" ht="69" customHeight="1" x14ac:dyDescent="0.25">
      <c r="A113" s="117" t="s">
        <v>4706</v>
      </c>
      <c r="B113" s="121" t="s">
        <v>12</v>
      </c>
      <c r="C113" s="122" t="s">
        <v>428</v>
      </c>
      <c r="D113" s="122" t="s">
        <v>426</v>
      </c>
      <c r="E113" s="123" t="s">
        <v>426</v>
      </c>
      <c r="F113" s="132"/>
      <c r="G113" s="132"/>
      <c r="H113" s="132" t="s">
        <v>427</v>
      </c>
      <c r="I113" s="132"/>
      <c r="J113" s="132"/>
      <c r="K113" s="132"/>
      <c r="L113" s="132" t="s">
        <v>150</v>
      </c>
      <c r="M113" s="132"/>
      <c r="N113" s="134">
        <f>SUM(N114:N116)</f>
        <v>5000</v>
      </c>
      <c r="O113" s="134">
        <f>SUM(O114:O116)</f>
        <v>5060.7700000000004</v>
      </c>
      <c r="P113" s="131">
        <f>SUM(P114:P116)</f>
        <v>23000</v>
      </c>
      <c r="Q113" s="116" t="s">
        <v>140</v>
      </c>
      <c r="R113" s="116" t="s">
        <v>4736</v>
      </c>
      <c r="S113" s="116"/>
      <c r="U113" s="29"/>
      <c r="V113" s="29"/>
      <c r="W113" s="29"/>
      <c r="X113" s="29"/>
      <c r="Y113" s="29"/>
      <c r="Z113" s="29"/>
      <c r="AA113" s="29"/>
      <c r="AB113" s="29"/>
      <c r="AC113" s="29"/>
      <c r="AD113" s="29"/>
      <c r="AE113" s="29"/>
      <c r="AF113" s="29"/>
      <c r="AG113" s="29"/>
      <c r="AH113" s="29"/>
      <c r="AI113" s="29"/>
      <c r="AJ113" s="29"/>
    </row>
    <row r="114" spans="1:36" s="30" customFormat="1" ht="69" customHeight="1" x14ac:dyDescent="0.25">
      <c r="A114" s="117" t="s">
        <v>4706</v>
      </c>
      <c r="B114" s="121" t="s">
        <v>12</v>
      </c>
      <c r="C114" s="122" t="s">
        <v>428</v>
      </c>
      <c r="D114" s="122" t="s">
        <v>426</v>
      </c>
      <c r="E114" s="123" t="s">
        <v>429</v>
      </c>
      <c r="F114" s="132" t="s">
        <v>430</v>
      </c>
      <c r="G114" s="132" t="s">
        <v>91</v>
      </c>
      <c r="H114" s="132" t="s">
        <v>427</v>
      </c>
      <c r="I114" s="132" t="s">
        <v>132</v>
      </c>
      <c r="J114" s="132" t="s">
        <v>432</v>
      </c>
      <c r="K114" s="132">
        <v>1</v>
      </c>
      <c r="L114" s="132">
        <v>1</v>
      </c>
      <c r="M114" s="132">
        <v>1</v>
      </c>
      <c r="N114" s="133">
        <v>3800</v>
      </c>
      <c r="O114" s="133">
        <v>3860.77</v>
      </c>
      <c r="P114" s="131">
        <v>5000</v>
      </c>
      <c r="Q114" s="116" t="s">
        <v>140</v>
      </c>
      <c r="R114" s="116" t="s">
        <v>4736</v>
      </c>
      <c r="S114" s="116"/>
      <c r="U114" s="29"/>
      <c r="V114" s="29"/>
      <c r="W114" s="29"/>
      <c r="X114" s="29"/>
      <c r="Y114" s="29"/>
      <c r="Z114" s="29"/>
      <c r="AA114" s="29"/>
      <c r="AB114" s="29"/>
      <c r="AC114" s="29"/>
      <c r="AD114" s="29"/>
      <c r="AE114" s="29"/>
      <c r="AF114" s="29"/>
      <c r="AG114" s="29"/>
      <c r="AH114" s="29"/>
      <c r="AI114" s="29"/>
      <c r="AJ114" s="29"/>
    </row>
    <row r="115" spans="1:36" s="30" customFormat="1" ht="69" customHeight="1" x14ac:dyDescent="0.25">
      <c r="A115" s="117" t="s">
        <v>4706</v>
      </c>
      <c r="B115" s="121" t="s">
        <v>12</v>
      </c>
      <c r="C115" s="122" t="s">
        <v>428</v>
      </c>
      <c r="D115" s="122" t="s">
        <v>426</v>
      </c>
      <c r="E115" s="123" t="s">
        <v>429</v>
      </c>
      <c r="F115" s="132" t="s">
        <v>433</v>
      </c>
      <c r="G115" s="132" t="s">
        <v>91</v>
      </c>
      <c r="H115" s="132" t="s">
        <v>427</v>
      </c>
      <c r="I115" s="132" t="s">
        <v>132</v>
      </c>
      <c r="J115" s="132" t="s">
        <v>434</v>
      </c>
      <c r="K115" s="132">
        <v>4</v>
      </c>
      <c r="L115" s="132">
        <v>4</v>
      </c>
      <c r="M115" s="132">
        <v>36</v>
      </c>
      <c r="N115" s="133">
        <v>1200</v>
      </c>
      <c r="O115" s="133">
        <v>1200</v>
      </c>
      <c r="P115" s="131">
        <v>8500</v>
      </c>
      <c r="Q115" s="116" t="s">
        <v>140</v>
      </c>
      <c r="R115" s="116" t="s">
        <v>4736</v>
      </c>
      <c r="S115" s="116"/>
      <c r="U115" s="29"/>
      <c r="V115" s="29"/>
      <c r="W115" s="29"/>
      <c r="X115" s="29"/>
      <c r="Y115" s="29"/>
      <c r="Z115" s="29"/>
      <c r="AA115" s="29"/>
      <c r="AB115" s="29"/>
      <c r="AC115" s="29"/>
      <c r="AD115" s="29"/>
      <c r="AE115" s="29"/>
      <c r="AF115" s="29"/>
      <c r="AG115" s="29"/>
      <c r="AH115" s="29"/>
      <c r="AI115" s="29"/>
      <c r="AJ115" s="29"/>
    </row>
    <row r="116" spans="1:36" s="30" customFormat="1" ht="69" customHeight="1" x14ac:dyDescent="0.25">
      <c r="A116" s="117" t="s">
        <v>4706</v>
      </c>
      <c r="B116" s="121" t="s">
        <v>12</v>
      </c>
      <c r="C116" s="122" t="s">
        <v>428</v>
      </c>
      <c r="D116" s="122" t="s">
        <v>426</v>
      </c>
      <c r="E116" s="123" t="s">
        <v>429</v>
      </c>
      <c r="F116" s="132" t="s">
        <v>436</v>
      </c>
      <c r="G116" s="132" t="s">
        <v>91</v>
      </c>
      <c r="H116" s="132" t="s">
        <v>427</v>
      </c>
      <c r="I116" s="132" t="s">
        <v>132</v>
      </c>
      <c r="J116" s="132" t="s">
        <v>437</v>
      </c>
      <c r="K116" s="132">
        <v>0</v>
      </c>
      <c r="L116" s="132">
        <v>0</v>
      </c>
      <c r="M116" s="132">
        <v>4</v>
      </c>
      <c r="N116" s="133">
        <v>0</v>
      </c>
      <c r="O116" s="133">
        <v>0</v>
      </c>
      <c r="P116" s="131">
        <v>9500</v>
      </c>
      <c r="Q116" s="116" t="s">
        <v>140</v>
      </c>
      <c r="R116" s="116" t="s">
        <v>4736</v>
      </c>
      <c r="S116" s="116"/>
      <c r="U116" s="29"/>
      <c r="V116" s="29"/>
      <c r="W116" s="29"/>
      <c r="X116" s="29"/>
      <c r="Y116" s="29"/>
      <c r="Z116" s="29"/>
      <c r="AA116" s="29"/>
      <c r="AB116" s="29"/>
      <c r="AC116" s="29"/>
      <c r="AD116" s="29"/>
      <c r="AE116" s="29"/>
      <c r="AF116" s="29"/>
      <c r="AG116" s="29"/>
      <c r="AH116" s="29"/>
      <c r="AI116" s="29"/>
      <c r="AJ116" s="29"/>
    </row>
    <row r="117" spans="1:36" s="30" customFormat="1" ht="69" customHeight="1" x14ac:dyDescent="0.25">
      <c r="A117" s="41">
        <v>0</v>
      </c>
      <c r="B117" s="121" t="s">
        <v>12</v>
      </c>
      <c r="C117" s="122" t="s">
        <v>445</v>
      </c>
      <c r="D117" s="122" t="s">
        <v>446</v>
      </c>
      <c r="E117" s="123" t="s">
        <v>439</v>
      </c>
      <c r="F117" s="132" t="s">
        <v>440</v>
      </c>
      <c r="G117" s="132" t="s">
        <v>91</v>
      </c>
      <c r="H117" s="132" t="s">
        <v>441</v>
      </c>
      <c r="I117" s="132" t="s">
        <v>132</v>
      </c>
      <c r="J117" s="132" t="s">
        <v>442</v>
      </c>
      <c r="K117" s="132" t="s">
        <v>443</v>
      </c>
      <c r="L117" s="139">
        <v>3.2000000000000001E-2</v>
      </c>
      <c r="M117" s="132" t="s">
        <v>443</v>
      </c>
      <c r="N117" s="133">
        <v>5000</v>
      </c>
      <c r="O117" s="133">
        <v>5195.97</v>
      </c>
      <c r="P117" s="131">
        <v>10000</v>
      </c>
      <c r="Q117" s="125" t="s">
        <v>98</v>
      </c>
      <c r="R117" s="125" t="s">
        <v>4737</v>
      </c>
      <c r="S117" s="125"/>
      <c r="U117" s="29"/>
      <c r="V117" s="29"/>
      <c r="W117" s="29"/>
      <c r="X117" s="29"/>
      <c r="Y117" s="29"/>
      <c r="Z117" s="29"/>
      <c r="AA117" s="29"/>
      <c r="AB117" s="29"/>
      <c r="AC117" s="29"/>
      <c r="AD117" s="29"/>
      <c r="AE117" s="29"/>
      <c r="AF117" s="29"/>
      <c r="AG117" s="29"/>
      <c r="AH117" s="29"/>
      <c r="AI117" s="29"/>
      <c r="AJ117" s="29"/>
    </row>
    <row r="118" spans="1:36" s="30" customFormat="1" ht="69" customHeight="1" x14ac:dyDescent="0.25">
      <c r="A118" s="41">
        <v>0</v>
      </c>
      <c r="B118" s="121" t="s">
        <v>12</v>
      </c>
      <c r="C118" s="122" t="s">
        <v>445</v>
      </c>
      <c r="D118" s="122" t="s">
        <v>446</v>
      </c>
      <c r="E118" s="123" t="s">
        <v>446</v>
      </c>
      <c r="F118" s="132"/>
      <c r="G118" s="132"/>
      <c r="H118" s="132" t="s">
        <v>447</v>
      </c>
      <c r="I118" s="132"/>
      <c r="J118" s="132"/>
      <c r="K118" s="132"/>
      <c r="L118" s="132" t="s">
        <v>150</v>
      </c>
      <c r="M118" s="132"/>
      <c r="N118" s="134">
        <f>SUM(N119:N122)</f>
        <v>25226.36</v>
      </c>
      <c r="O118" s="134">
        <f>SUM(O119:O122)</f>
        <v>1066.98</v>
      </c>
      <c r="P118" s="131">
        <f>SUM(P119:P122)</f>
        <v>15113.18</v>
      </c>
      <c r="Q118" s="125" t="s">
        <v>98</v>
      </c>
      <c r="R118" s="125" t="s">
        <v>4730</v>
      </c>
      <c r="S118" s="125"/>
      <c r="U118" s="29"/>
      <c r="V118" s="29"/>
      <c r="W118" s="29"/>
      <c r="X118" s="29"/>
      <c r="Y118" s="29"/>
      <c r="Z118" s="29"/>
      <c r="AA118" s="29"/>
      <c r="AB118" s="29"/>
      <c r="AC118" s="29"/>
      <c r="AD118" s="29"/>
      <c r="AE118" s="29"/>
      <c r="AF118" s="29"/>
      <c r="AG118" s="29"/>
      <c r="AH118" s="29"/>
      <c r="AI118" s="29"/>
      <c r="AJ118" s="29"/>
    </row>
    <row r="119" spans="1:36" s="30" customFormat="1" ht="69" customHeight="1" x14ac:dyDescent="0.25">
      <c r="A119" s="41">
        <v>0</v>
      </c>
      <c r="B119" s="121" t="s">
        <v>12</v>
      </c>
      <c r="C119" s="122" t="s">
        <v>445</v>
      </c>
      <c r="D119" s="122" t="s">
        <v>446</v>
      </c>
      <c r="E119" s="123" t="s">
        <v>448</v>
      </c>
      <c r="F119" s="132" t="s">
        <v>449</v>
      </c>
      <c r="G119" s="132" t="s">
        <v>91</v>
      </c>
      <c r="H119" s="132" t="s">
        <v>447</v>
      </c>
      <c r="I119" s="132" t="s">
        <v>132</v>
      </c>
      <c r="J119" s="132" t="s">
        <v>432</v>
      </c>
      <c r="K119" s="132">
        <v>1</v>
      </c>
      <c r="L119" s="132">
        <v>1</v>
      </c>
      <c r="M119" s="132">
        <v>1</v>
      </c>
      <c r="N119" s="133">
        <v>1800</v>
      </c>
      <c r="O119" s="133">
        <v>0</v>
      </c>
      <c r="P119" s="131">
        <v>2000</v>
      </c>
      <c r="Q119" s="125" t="s">
        <v>98</v>
      </c>
      <c r="R119" s="125" t="s">
        <v>4730</v>
      </c>
      <c r="S119" s="125"/>
      <c r="U119" s="29"/>
      <c r="V119" s="29"/>
      <c r="W119" s="29"/>
      <c r="X119" s="29"/>
      <c r="Y119" s="29"/>
      <c r="Z119" s="29"/>
      <c r="AA119" s="29"/>
      <c r="AB119" s="29"/>
      <c r="AC119" s="29"/>
      <c r="AD119" s="29"/>
      <c r="AE119" s="29"/>
      <c r="AF119" s="29"/>
      <c r="AG119" s="29"/>
      <c r="AH119" s="29"/>
      <c r="AI119" s="29"/>
      <c r="AJ119" s="29"/>
    </row>
    <row r="120" spans="1:36" s="30" customFormat="1" ht="69" customHeight="1" x14ac:dyDescent="0.25">
      <c r="A120" s="41">
        <v>0</v>
      </c>
      <c r="B120" s="121" t="s">
        <v>12</v>
      </c>
      <c r="C120" s="122" t="s">
        <v>445</v>
      </c>
      <c r="D120" s="122" t="s">
        <v>446</v>
      </c>
      <c r="E120" s="123" t="s">
        <v>448</v>
      </c>
      <c r="F120" s="132" t="s">
        <v>451</v>
      </c>
      <c r="G120" s="132" t="s">
        <v>91</v>
      </c>
      <c r="H120" s="132" t="s">
        <v>447</v>
      </c>
      <c r="I120" s="132" t="s">
        <v>132</v>
      </c>
      <c r="J120" s="132" t="s">
        <v>432</v>
      </c>
      <c r="K120" s="132">
        <v>1</v>
      </c>
      <c r="L120" s="132">
        <v>1</v>
      </c>
      <c r="M120" s="132">
        <v>1</v>
      </c>
      <c r="N120" s="133">
        <v>1600</v>
      </c>
      <c r="O120" s="133">
        <v>1066.98</v>
      </c>
      <c r="P120" s="131">
        <v>2000</v>
      </c>
      <c r="Q120" s="125" t="s">
        <v>98</v>
      </c>
      <c r="R120" s="125" t="s">
        <v>4738</v>
      </c>
      <c r="S120" s="125"/>
      <c r="U120" s="29"/>
      <c r="V120" s="29"/>
      <c r="W120" s="29"/>
      <c r="X120" s="29"/>
      <c r="Y120" s="29"/>
      <c r="Z120" s="29"/>
      <c r="AA120" s="29"/>
      <c r="AB120" s="29"/>
      <c r="AC120" s="29"/>
      <c r="AD120" s="29"/>
      <c r="AE120" s="29"/>
      <c r="AF120" s="29"/>
      <c r="AG120" s="29"/>
      <c r="AH120" s="29"/>
      <c r="AI120" s="29"/>
      <c r="AJ120" s="29"/>
    </row>
    <row r="121" spans="1:36" s="30" customFormat="1" ht="69" customHeight="1" x14ac:dyDescent="0.25">
      <c r="A121" s="41">
        <v>0</v>
      </c>
      <c r="B121" s="121" t="s">
        <v>12</v>
      </c>
      <c r="C121" s="122" t="s">
        <v>445</v>
      </c>
      <c r="D121" s="122" t="s">
        <v>446</v>
      </c>
      <c r="E121" s="123" t="s">
        <v>448</v>
      </c>
      <c r="F121" s="132" t="s">
        <v>453</v>
      </c>
      <c r="G121" s="132" t="s">
        <v>91</v>
      </c>
      <c r="H121" s="132" t="s">
        <v>447</v>
      </c>
      <c r="I121" s="132" t="s">
        <v>132</v>
      </c>
      <c r="J121" s="132" t="s">
        <v>432</v>
      </c>
      <c r="K121" s="132">
        <v>1</v>
      </c>
      <c r="L121" s="132">
        <v>1</v>
      </c>
      <c r="M121" s="132">
        <v>1</v>
      </c>
      <c r="N121" s="133">
        <v>1600</v>
      </c>
      <c r="O121" s="133">
        <v>0</v>
      </c>
      <c r="P121" s="131">
        <v>1000</v>
      </c>
      <c r="Q121" s="125" t="s">
        <v>98</v>
      </c>
      <c r="R121" s="125" t="s">
        <v>4739</v>
      </c>
      <c r="S121" s="125"/>
      <c r="U121" s="29"/>
      <c r="V121" s="29"/>
      <c r="W121" s="29"/>
      <c r="X121" s="29"/>
      <c r="Y121" s="29"/>
      <c r="Z121" s="29"/>
      <c r="AA121" s="29"/>
      <c r="AB121" s="29"/>
      <c r="AC121" s="29"/>
      <c r="AD121" s="29"/>
      <c r="AE121" s="29"/>
      <c r="AF121" s="29"/>
      <c r="AG121" s="29"/>
      <c r="AH121" s="29"/>
      <c r="AI121" s="29"/>
      <c r="AJ121" s="29"/>
    </row>
    <row r="122" spans="1:36" s="30" customFormat="1" ht="69" customHeight="1" x14ac:dyDescent="0.25">
      <c r="A122" s="115" t="s">
        <v>4702</v>
      </c>
      <c r="B122" s="121" t="s">
        <v>2337</v>
      </c>
      <c r="C122" s="122" t="s">
        <v>3164</v>
      </c>
      <c r="D122" s="122" t="s">
        <v>3162</v>
      </c>
      <c r="E122" s="123" t="s">
        <v>3162</v>
      </c>
      <c r="F122" s="132" t="s">
        <v>3159</v>
      </c>
      <c r="G122" s="132" t="s">
        <v>91</v>
      </c>
      <c r="H122" s="132" t="s">
        <v>3163</v>
      </c>
      <c r="I122" s="132" t="s">
        <v>132</v>
      </c>
      <c r="J122" s="132" t="s">
        <v>3161</v>
      </c>
      <c r="K122" s="132" t="s">
        <v>3161</v>
      </c>
      <c r="L122" s="132" t="s">
        <v>3161</v>
      </c>
      <c r="M122" s="132" t="s">
        <v>3161</v>
      </c>
      <c r="N122" s="133">
        <v>20226.36</v>
      </c>
      <c r="O122" s="133" t="s">
        <v>3161</v>
      </c>
      <c r="P122" s="131">
        <v>10113.18</v>
      </c>
      <c r="Q122" s="116" t="s">
        <v>98</v>
      </c>
      <c r="R122" s="116" t="s">
        <v>4738</v>
      </c>
      <c r="S122" s="116"/>
      <c r="U122" s="29"/>
      <c r="V122" s="29"/>
      <c r="W122" s="29"/>
      <c r="X122" s="29"/>
      <c r="Y122" s="29"/>
      <c r="Z122" s="29"/>
      <c r="AA122" s="29"/>
      <c r="AB122" s="29"/>
      <c r="AC122" s="29"/>
      <c r="AD122" s="29"/>
      <c r="AE122" s="29"/>
      <c r="AF122" s="29"/>
      <c r="AG122" s="29"/>
      <c r="AH122" s="29"/>
      <c r="AI122" s="29"/>
      <c r="AJ122" s="29"/>
    </row>
    <row r="123" spans="1:36" s="30" customFormat="1" ht="69" customHeight="1" x14ac:dyDescent="0.25">
      <c r="A123" s="117" t="s">
        <v>4706</v>
      </c>
      <c r="B123" s="121" t="s">
        <v>12</v>
      </c>
      <c r="C123" s="124" t="s">
        <v>151</v>
      </c>
      <c r="D123" s="122" t="s">
        <v>152</v>
      </c>
      <c r="E123" s="123" t="s">
        <v>148</v>
      </c>
      <c r="F123" s="132"/>
      <c r="G123" s="132"/>
      <c r="H123" s="132" t="s">
        <v>149</v>
      </c>
      <c r="I123" s="132"/>
      <c r="J123" s="132"/>
      <c r="K123" s="132"/>
      <c r="L123" s="132" t="s">
        <v>150</v>
      </c>
      <c r="M123" s="132"/>
      <c r="N123" s="134">
        <f>SUM(N124:N127)</f>
        <v>410160.75</v>
      </c>
      <c r="O123" s="134">
        <f>SUM(O124:O127)</f>
        <v>410159.75</v>
      </c>
      <c r="P123" s="131">
        <v>447541</v>
      </c>
      <c r="Q123" s="116" t="s">
        <v>140</v>
      </c>
      <c r="R123" s="116" t="s">
        <v>250</v>
      </c>
      <c r="S123" s="116"/>
      <c r="U123" s="29"/>
      <c r="V123" s="29"/>
      <c r="W123" s="29"/>
      <c r="X123" s="29"/>
      <c r="Y123" s="29"/>
      <c r="Z123" s="29"/>
      <c r="AA123" s="29"/>
      <c r="AB123" s="29"/>
      <c r="AC123" s="29"/>
      <c r="AD123" s="29"/>
      <c r="AE123" s="29"/>
      <c r="AF123" s="29"/>
      <c r="AG123" s="29"/>
      <c r="AH123" s="29"/>
      <c r="AI123" s="29"/>
      <c r="AJ123" s="29"/>
    </row>
    <row r="124" spans="1:36" s="30" customFormat="1" ht="69" customHeight="1" x14ac:dyDescent="0.25">
      <c r="A124" s="117" t="s">
        <v>4706</v>
      </c>
      <c r="B124" s="121" t="s">
        <v>12</v>
      </c>
      <c r="C124" s="124" t="s">
        <v>151</v>
      </c>
      <c r="D124" s="122" t="s">
        <v>152</v>
      </c>
      <c r="E124" s="123" t="s">
        <v>455</v>
      </c>
      <c r="F124" s="132" t="s">
        <v>456</v>
      </c>
      <c r="G124" s="132" t="s">
        <v>91</v>
      </c>
      <c r="H124" s="132" t="s">
        <v>457</v>
      </c>
      <c r="I124" s="132" t="s">
        <v>132</v>
      </c>
      <c r="J124" s="132" t="s">
        <v>458</v>
      </c>
      <c r="K124" s="132">
        <v>5</v>
      </c>
      <c r="L124" s="132">
        <v>5</v>
      </c>
      <c r="M124" s="132">
        <v>5</v>
      </c>
      <c r="N124" s="133">
        <v>121301</v>
      </c>
      <c r="O124" s="133">
        <v>121300.99</v>
      </c>
      <c r="P124" s="131">
        <v>56275</v>
      </c>
      <c r="Q124" s="116" t="s">
        <v>140</v>
      </c>
      <c r="R124" s="116" t="s">
        <v>250</v>
      </c>
      <c r="S124" s="116"/>
      <c r="U124" s="29"/>
      <c r="V124" s="29"/>
      <c r="W124" s="29"/>
      <c r="X124" s="29"/>
      <c r="Y124" s="29"/>
      <c r="Z124" s="29"/>
      <c r="AA124" s="29"/>
      <c r="AB124" s="29"/>
      <c r="AC124" s="29"/>
      <c r="AD124" s="29"/>
      <c r="AE124" s="29"/>
      <c r="AF124" s="29"/>
      <c r="AG124" s="29"/>
      <c r="AH124" s="29"/>
      <c r="AI124" s="29"/>
      <c r="AJ124" s="29"/>
    </row>
    <row r="125" spans="1:36" s="30" customFormat="1" ht="69" customHeight="1" x14ac:dyDescent="0.25">
      <c r="A125" s="117" t="s">
        <v>4706</v>
      </c>
      <c r="B125" s="121" t="s">
        <v>12</v>
      </c>
      <c r="C125" s="124" t="s">
        <v>151</v>
      </c>
      <c r="D125" s="122" t="s">
        <v>152</v>
      </c>
      <c r="E125" s="123" t="s">
        <v>455</v>
      </c>
      <c r="F125" s="132" t="s">
        <v>460</v>
      </c>
      <c r="G125" s="132" t="s">
        <v>91</v>
      </c>
      <c r="H125" s="132" t="s">
        <v>457</v>
      </c>
      <c r="I125" s="132" t="s">
        <v>132</v>
      </c>
      <c r="J125" s="132" t="s">
        <v>461</v>
      </c>
      <c r="K125" s="132">
        <v>2600</v>
      </c>
      <c r="L125" s="132">
        <v>2600</v>
      </c>
      <c r="M125" s="132">
        <v>2600</v>
      </c>
      <c r="N125" s="133">
        <v>268320</v>
      </c>
      <c r="O125" s="133">
        <v>268319.01</v>
      </c>
      <c r="P125" s="131">
        <v>124475</v>
      </c>
      <c r="Q125" s="116" t="s">
        <v>140</v>
      </c>
      <c r="R125" s="116" t="s">
        <v>250</v>
      </c>
      <c r="S125" s="116"/>
      <c r="U125" s="29"/>
      <c r="V125" s="29"/>
      <c r="W125" s="29"/>
      <c r="X125" s="29"/>
      <c r="Y125" s="29"/>
      <c r="Z125" s="29"/>
      <c r="AA125" s="29"/>
      <c r="AB125" s="29"/>
      <c r="AC125" s="29"/>
      <c r="AD125" s="29"/>
      <c r="AE125" s="29"/>
      <c r="AF125" s="29"/>
      <c r="AG125" s="29"/>
      <c r="AH125" s="29"/>
      <c r="AI125" s="29"/>
      <c r="AJ125" s="29"/>
    </row>
    <row r="126" spans="1:36" s="30" customFormat="1" ht="69" customHeight="1" x14ac:dyDescent="0.25">
      <c r="A126" s="117" t="s">
        <v>4706</v>
      </c>
      <c r="B126" s="121" t="s">
        <v>12</v>
      </c>
      <c r="C126" s="124" t="s">
        <v>151</v>
      </c>
      <c r="D126" s="122" t="s">
        <v>152</v>
      </c>
      <c r="E126" s="123" t="s">
        <v>455</v>
      </c>
      <c r="F126" s="132" t="s">
        <v>463</v>
      </c>
      <c r="G126" s="132" t="s">
        <v>91</v>
      </c>
      <c r="H126" s="132" t="s">
        <v>457</v>
      </c>
      <c r="I126" s="132" t="s">
        <v>132</v>
      </c>
      <c r="J126" s="132" t="s">
        <v>464</v>
      </c>
      <c r="K126" s="132">
        <v>3</v>
      </c>
      <c r="L126" s="132">
        <v>3</v>
      </c>
      <c r="M126" s="132">
        <v>3</v>
      </c>
      <c r="N126" s="133">
        <v>20539.75</v>
      </c>
      <c r="O126" s="133">
        <v>20539.75</v>
      </c>
      <c r="P126" s="131">
        <v>20540</v>
      </c>
      <c r="Q126" s="116" t="s">
        <v>140</v>
      </c>
      <c r="R126" s="116" t="s">
        <v>250</v>
      </c>
      <c r="S126" s="116"/>
      <c r="U126" s="29"/>
      <c r="V126" s="29"/>
      <c r="W126" s="29"/>
      <c r="X126" s="29"/>
      <c r="Y126" s="29"/>
      <c r="Z126" s="29"/>
      <c r="AA126" s="29"/>
      <c r="AB126" s="29"/>
      <c r="AC126" s="29"/>
      <c r="AD126" s="29"/>
      <c r="AE126" s="29"/>
      <c r="AF126" s="29"/>
      <c r="AG126" s="29"/>
      <c r="AH126" s="29"/>
      <c r="AI126" s="29"/>
      <c r="AJ126" s="29"/>
    </row>
    <row r="127" spans="1:36" s="30" customFormat="1" ht="69" customHeight="1" x14ac:dyDescent="0.25">
      <c r="A127" s="117" t="s">
        <v>4706</v>
      </c>
      <c r="B127" s="121" t="s">
        <v>12</v>
      </c>
      <c r="C127" s="124" t="s">
        <v>151</v>
      </c>
      <c r="D127" s="122" t="s">
        <v>152</v>
      </c>
      <c r="E127" s="123" t="s">
        <v>455</v>
      </c>
      <c r="F127" s="132" t="s">
        <v>466</v>
      </c>
      <c r="G127" s="132" t="s">
        <v>91</v>
      </c>
      <c r="H127" s="132" t="s">
        <v>457</v>
      </c>
      <c r="I127" s="132" t="s">
        <v>132</v>
      </c>
      <c r="J127" s="132" t="s">
        <v>458</v>
      </c>
      <c r="K127" s="132">
        <v>5</v>
      </c>
      <c r="L127" s="132">
        <v>5</v>
      </c>
      <c r="M127" s="132">
        <v>5</v>
      </c>
      <c r="N127" s="133">
        <v>0</v>
      </c>
      <c r="O127" s="133">
        <v>0</v>
      </c>
      <c r="P127" s="131">
        <v>246251</v>
      </c>
      <c r="Q127" s="116" t="s">
        <v>140</v>
      </c>
      <c r="R127" s="116" t="s">
        <v>250</v>
      </c>
      <c r="S127" s="116"/>
      <c r="U127" s="29"/>
      <c r="V127" s="29"/>
      <c r="W127" s="29"/>
      <c r="X127" s="29"/>
      <c r="Y127" s="29"/>
      <c r="Z127" s="29"/>
      <c r="AA127" s="29"/>
      <c r="AB127" s="29"/>
      <c r="AC127" s="29"/>
      <c r="AD127" s="29"/>
      <c r="AE127" s="29"/>
      <c r="AF127" s="29"/>
      <c r="AG127" s="29"/>
      <c r="AH127" s="29"/>
      <c r="AI127" s="29"/>
      <c r="AJ127" s="29"/>
    </row>
    <row r="128" spans="1:36" s="30" customFormat="1" ht="69" customHeight="1" x14ac:dyDescent="0.25">
      <c r="A128" s="117" t="s">
        <v>4706</v>
      </c>
      <c r="B128" s="121" t="s">
        <v>7</v>
      </c>
      <c r="C128" s="122" t="s">
        <v>741</v>
      </c>
      <c r="D128" s="122" t="s">
        <v>737</v>
      </c>
      <c r="E128" s="123" t="s">
        <v>736</v>
      </c>
      <c r="F128" s="132" t="s">
        <v>737</v>
      </c>
      <c r="G128" s="132" t="s">
        <v>91</v>
      </c>
      <c r="H128" s="132" t="s">
        <v>738</v>
      </c>
      <c r="I128" s="132"/>
      <c r="J128" s="132" t="s">
        <v>739</v>
      </c>
      <c r="K128" s="132"/>
      <c r="L128" s="132"/>
      <c r="M128" s="132"/>
      <c r="N128" s="133">
        <v>70000</v>
      </c>
      <c r="O128" s="133">
        <v>81215.67</v>
      </c>
      <c r="P128" s="131">
        <v>70000</v>
      </c>
      <c r="Q128" s="116" t="s">
        <v>140</v>
      </c>
      <c r="R128" s="116" t="s">
        <v>250</v>
      </c>
      <c r="S128" s="116" t="s">
        <v>4716</v>
      </c>
      <c r="U128" s="29"/>
      <c r="V128" s="29"/>
      <c r="W128" s="29"/>
      <c r="X128" s="29"/>
      <c r="Y128" s="29"/>
      <c r="Z128" s="29"/>
      <c r="AA128" s="29"/>
      <c r="AB128" s="29"/>
      <c r="AC128" s="29"/>
      <c r="AD128" s="29"/>
      <c r="AE128" s="29"/>
      <c r="AF128" s="29"/>
      <c r="AG128" s="29"/>
      <c r="AH128" s="29"/>
      <c r="AI128" s="29"/>
      <c r="AJ128" s="29"/>
    </row>
    <row r="129" spans="1:36" s="30" customFormat="1" ht="69" customHeight="1" x14ac:dyDescent="0.25">
      <c r="A129" s="117" t="s">
        <v>4706</v>
      </c>
      <c r="B129" s="121" t="s">
        <v>12</v>
      </c>
      <c r="C129" s="122" t="s">
        <v>472</v>
      </c>
      <c r="D129" s="122" t="s">
        <v>468</v>
      </c>
      <c r="E129" s="123" t="s">
        <v>468</v>
      </c>
      <c r="F129" s="132" t="s">
        <v>469</v>
      </c>
      <c r="G129" s="132" t="s">
        <v>91</v>
      </c>
      <c r="H129" s="132" t="s">
        <v>470</v>
      </c>
      <c r="I129" s="132" t="s">
        <v>132</v>
      </c>
      <c r="J129" s="132"/>
      <c r="K129" s="132"/>
      <c r="L129" s="132"/>
      <c r="M129" s="132"/>
      <c r="N129" s="133">
        <v>108635.69</v>
      </c>
      <c r="O129" s="133">
        <v>116303.45</v>
      </c>
      <c r="P129" s="131">
        <v>124680.32000000001</v>
      </c>
      <c r="Q129" s="116" t="s">
        <v>615</v>
      </c>
      <c r="R129" s="116" t="s">
        <v>250</v>
      </c>
      <c r="S129" s="116"/>
      <c r="U129" s="29"/>
      <c r="V129" s="29"/>
      <c r="W129" s="29"/>
      <c r="X129" s="29"/>
      <c r="Y129" s="29"/>
      <c r="Z129" s="29"/>
      <c r="AA129" s="29"/>
      <c r="AB129" s="29"/>
      <c r="AC129" s="29"/>
      <c r="AD129" s="29"/>
      <c r="AE129" s="29"/>
      <c r="AF129" s="29"/>
      <c r="AG129" s="29"/>
      <c r="AH129" s="29"/>
      <c r="AI129" s="29"/>
      <c r="AJ129" s="29"/>
    </row>
    <row r="130" spans="1:36" s="30" customFormat="1" ht="69" customHeight="1" x14ac:dyDescent="0.25">
      <c r="A130" s="117" t="s">
        <v>4706</v>
      </c>
      <c r="B130" s="121" t="s">
        <v>12</v>
      </c>
      <c r="C130" s="122" t="s">
        <v>497</v>
      </c>
      <c r="D130" s="122" t="s">
        <v>498</v>
      </c>
      <c r="E130" s="123" t="s">
        <v>495</v>
      </c>
      <c r="F130" s="132"/>
      <c r="G130" s="132" t="s">
        <v>91</v>
      </c>
      <c r="H130" s="132" t="s">
        <v>496</v>
      </c>
      <c r="I130" s="132" t="s">
        <v>132</v>
      </c>
      <c r="J130" s="132"/>
      <c r="K130" s="132"/>
      <c r="L130" s="132"/>
      <c r="M130" s="132"/>
      <c r="N130" s="133">
        <v>129014.85</v>
      </c>
      <c r="O130" s="133">
        <v>129436.68</v>
      </c>
      <c r="P130" s="131">
        <v>117135.37</v>
      </c>
      <c r="Q130" s="116" t="s">
        <v>2444</v>
      </c>
      <c r="R130" s="116" t="s">
        <v>4740</v>
      </c>
      <c r="S130" s="116" t="s">
        <v>4741</v>
      </c>
      <c r="U130" s="29"/>
      <c r="V130" s="29"/>
      <c r="W130" s="29"/>
      <c r="X130" s="29"/>
      <c r="Y130" s="29"/>
      <c r="Z130" s="29"/>
      <c r="AA130" s="29"/>
      <c r="AB130" s="29"/>
      <c r="AC130" s="29"/>
      <c r="AD130" s="29"/>
      <c r="AE130" s="29"/>
      <c r="AF130" s="29"/>
      <c r="AG130" s="29"/>
      <c r="AH130" s="29"/>
      <c r="AI130" s="29"/>
      <c r="AJ130" s="29"/>
    </row>
    <row r="131" spans="1:36" s="30" customFormat="1" ht="69" customHeight="1" x14ac:dyDescent="0.25">
      <c r="A131" s="117" t="s">
        <v>4706</v>
      </c>
      <c r="B131" s="121" t="s">
        <v>12</v>
      </c>
      <c r="C131" s="122" t="s">
        <v>501</v>
      </c>
      <c r="D131" s="122" t="s">
        <v>499</v>
      </c>
      <c r="E131" s="123" t="s">
        <v>499</v>
      </c>
      <c r="F131" s="132"/>
      <c r="G131" s="132" t="s">
        <v>91</v>
      </c>
      <c r="H131" s="132" t="s">
        <v>500</v>
      </c>
      <c r="I131" s="132" t="s">
        <v>132</v>
      </c>
      <c r="J131" s="132"/>
      <c r="K131" s="132"/>
      <c r="L131" s="132"/>
      <c r="M131" s="132"/>
      <c r="N131" s="133">
        <v>161619.35</v>
      </c>
      <c r="O131" s="133">
        <v>161619.35</v>
      </c>
      <c r="P131" s="131">
        <v>161619.35</v>
      </c>
      <c r="Q131" s="116" t="s">
        <v>157</v>
      </c>
      <c r="R131" s="116" t="s">
        <v>4742</v>
      </c>
      <c r="S131" s="116" t="s">
        <v>4743</v>
      </c>
      <c r="U131" s="29"/>
      <c r="V131" s="29"/>
      <c r="W131" s="29"/>
      <c r="X131" s="29"/>
      <c r="Y131" s="29"/>
      <c r="Z131" s="29"/>
      <c r="AA131" s="29"/>
      <c r="AB131" s="29"/>
      <c r="AC131" s="29"/>
      <c r="AD131" s="29"/>
      <c r="AE131" s="29"/>
      <c r="AF131" s="29"/>
      <c r="AG131" s="29"/>
      <c r="AH131" s="29"/>
      <c r="AI131" s="29"/>
      <c r="AJ131" s="29"/>
    </row>
    <row r="132" spans="1:36" s="30" customFormat="1" ht="69" customHeight="1" x14ac:dyDescent="0.25">
      <c r="A132" s="117" t="s">
        <v>4706</v>
      </c>
      <c r="B132" s="121" t="s">
        <v>12</v>
      </c>
      <c r="C132" s="122" t="s">
        <v>475</v>
      </c>
      <c r="D132" s="122" t="s">
        <v>473</v>
      </c>
      <c r="E132" s="123" t="s">
        <v>473</v>
      </c>
      <c r="F132" s="132"/>
      <c r="G132" s="132"/>
      <c r="H132" s="132" t="s">
        <v>474</v>
      </c>
      <c r="I132" s="132"/>
      <c r="J132" s="132"/>
      <c r="K132" s="132"/>
      <c r="L132" s="132" t="s">
        <v>150</v>
      </c>
      <c r="M132" s="132"/>
      <c r="N132" s="134">
        <f>SUM(N133:N141)</f>
        <v>351438.4</v>
      </c>
      <c r="O132" s="134">
        <f>SUM(O133:O141)</f>
        <v>121151.09</v>
      </c>
      <c r="P132" s="131">
        <f>SUM(P133:P141)</f>
        <v>376375</v>
      </c>
      <c r="Q132" s="116" t="s">
        <v>140</v>
      </c>
      <c r="R132" s="116" t="s">
        <v>4744</v>
      </c>
      <c r="S132" s="116" t="s">
        <v>4745</v>
      </c>
      <c r="U132" s="29"/>
      <c r="V132" s="29"/>
      <c r="W132" s="29"/>
      <c r="X132" s="29"/>
      <c r="Y132" s="29"/>
      <c r="Z132" s="29"/>
      <c r="AA132" s="29"/>
      <c r="AB132" s="29"/>
      <c r="AC132" s="29"/>
      <c r="AD132" s="29"/>
      <c r="AE132" s="29"/>
      <c r="AF132" s="29"/>
      <c r="AG132" s="29"/>
      <c r="AH132" s="29"/>
      <c r="AI132" s="29"/>
      <c r="AJ132" s="29"/>
    </row>
    <row r="133" spans="1:36" s="30" customFormat="1" ht="69" customHeight="1" x14ac:dyDescent="0.25">
      <c r="A133" s="117" t="s">
        <v>4706</v>
      </c>
      <c r="B133" s="121" t="s">
        <v>12</v>
      </c>
      <c r="C133" s="122" t="s">
        <v>475</v>
      </c>
      <c r="D133" s="122" t="s">
        <v>473</v>
      </c>
      <c r="E133" s="123" t="s">
        <v>476</v>
      </c>
      <c r="F133" s="132" t="s">
        <v>477</v>
      </c>
      <c r="G133" s="132" t="s">
        <v>91</v>
      </c>
      <c r="H133" s="132" t="s">
        <v>474</v>
      </c>
      <c r="I133" s="132" t="s">
        <v>132</v>
      </c>
      <c r="J133" s="132" t="s">
        <v>478</v>
      </c>
      <c r="K133" s="132" t="s">
        <v>479</v>
      </c>
      <c r="L133" s="132" t="s">
        <v>480</v>
      </c>
      <c r="M133" s="132" t="s">
        <v>479</v>
      </c>
      <c r="N133" s="133">
        <v>200000</v>
      </c>
      <c r="O133" s="135">
        <v>0</v>
      </c>
      <c r="P133" s="131">
        <v>156000</v>
      </c>
      <c r="Q133" s="116" t="s">
        <v>140</v>
      </c>
      <c r="R133" s="116" t="s">
        <v>4744</v>
      </c>
      <c r="S133" s="116" t="s">
        <v>4745</v>
      </c>
      <c r="U133" s="29"/>
      <c r="V133" s="29"/>
      <c r="W133" s="29"/>
      <c r="X133" s="29"/>
      <c r="Y133" s="29"/>
      <c r="Z133" s="29"/>
      <c r="AA133" s="29"/>
      <c r="AB133" s="29"/>
      <c r="AC133" s="29"/>
      <c r="AD133" s="29"/>
      <c r="AE133" s="29"/>
      <c r="AF133" s="29"/>
      <c r="AG133" s="29"/>
      <c r="AH133" s="29"/>
      <c r="AI133" s="29"/>
      <c r="AJ133" s="29"/>
    </row>
    <row r="134" spans="1:36" s="30" customFormat="1" ht="69" customHeight="1" x14ac:dyDescent="0.25">
      <c r="A134" s="117" t="s">
        <v>4706</v>
      </c>
      <c r="B134" s="121" t="s">
        <v>12</v>
      </c>
      <c r="C134" s="122" t="s">
        <v>475</v>
      </c>
      <c r="D134" s="122" t="s">
        <v>473</v>
      </c>
      <c r="E134" s="123" t="s">
        <v>481</v>
      </c>
      <c r="F134" s="132" t="s">
        <v>482</v>
      </c>
      <c r="G134" s="132" t="s">
        <v>91</v>
      </c>
      <c r="H134" s="132" t="s">
        <v>474</v>
      </c>
      <c r="I134" s="132" t="s">
        <v>132</v>
      </c>
      <c r="J134" s="132" t="s">
        <v>483</v>
      </c>
      <c r="K134" s="132" t="s">
        <v>484</v>
      </c>
      <c r="L134" s="132" t="s">
        <v>485</v>
      </c>
      <c r="M134" s="132" t="s">
        <v>484</v>
      </c>
      <c r="N134" s="133">
        <v>10000</v>
      </c>
      <c r="O134" s="133">
        <v>0</v>
      </c>
      <c r="P134" s="131"/>
      <c r="Q134" s="116" t="s">
        <v>140</v>
      </c>
      <c r="R134" s="116" t="s">
        <v>4744</v>
      </c>
      <c r="S134" s="116" t="s">
        <v>4745</v>
      </c>
      <c r="U134" s="29"/>
      <c r="V134" s="29"/>
      <c r="W134" s="29"/>
      <c r="X134" s="29"/>
      <c r="Y134" s="29"/>
      <c r="Z134" s="29"/>
      <c r="AA134" s="29"/>
      <c r="AB134" s="29"/>
      <c r="AC134" s="29"/>
      <c r="AD134" s="29"/>
      <c r="AE134" s="29"/>
      <c r="AF134" s="29"/>
      <c r="AG134" s="29"/>
      <c r="AH134" s="29"/>
      <c r="AI134" s="29"/>
      <c r="AJ134" s="29"/>
    </row>
    <row r="135" spans="1:36" s="30" customFormat="1" ht="69" customHeight="1" x14ac:dyDescent="0.25">
      <c r="A135" s="117" t="s">
        <v>4706</v>
      </c>
      <c r="B135" s="121" t="s">
        <v>12</v>
      </c>
      <c r="C135" s="122" t="s">
        <v>475</v>
      </c>
      <c r="D135" s="122" t="s">
        <v>473</v>
      </c>
      <c r="E135" s="123" t="s">
        <v>486</v>
      </c>
      <c r="F135" s="132" t="s">
        <v>487</v>
      </c>
      <c r="G135" s="132" t="s">
        <v>91</v>
      </c>
      <c r="H135" s="132" t="s">
        <v>474</v>
      </c>
      <c r="I135" s="132" t="s">
        <v>132</v>
      </c>
      <c r="J135" s="132" t="s">
        <v>488</v>
      </c>
      <c r="K135" s="132" t="s">
        <v>489</v>
      </c>
      <c r="L135" s="139">
        <v>1</v>
      </c>
      <c r="M135" s="132" t="s">
        <v>489</v>
      </c>
      <c r="N135" s="133">
        <v>25000</v>
      </c>
      <c r="O135" s="133">
        <v>0</v>
      </c>
      <c r="P135" s="131">
        <v>15000</v>
      </c>
      <c r="Q135" s="116" t="s">
        <v>140</v>
      </c>
      <c r="R135" s="116" t="s">
        <v>4744</v>
      </c>
      <c r="S135" s="116" t="s">
        <v>4745</v>
      </c>
      <c r="U135" s="29"/>
      <c r="V135" s="29"/>
      <c r="W135" s="29"/>
      <c r="X135" s="29"/>
      <c r="Y135" s="29"/>
      <c r="Z135" s="29"/>
      <c r="AA135" s="29"/>
      <c r="AB135" s="29"/>
      <c r="AC135" s="29"/>
      <c r="AD135" s="29"/>
      <c r="AE135" s="29"/>
      <c r="AF135" s="29"/>
      <c r="AG135" s="29"/>
      <c r="AH135" s="29"/>
      <c r="AI135" s="29"/>
      <c r="AJ135" s="29"/>
    </row>
    <row r="136" spans="1:36" s="30" customFormat="1" ht="69" customHeight="1" x14ac:dyDescent="0.25">
      <c r="A136" s="117" t="s">
        <v>4706</v>
      </c>
      <c r="B136" s="121" t="s">
        <v>12</v>
      </c>
      <c r="C136" s="122" t="s">
        <v>475</v>
      </c>
      <c r="D136" s="122" t="s">
        <v>473</v>
      </c>
      <c r="E136" s="123" t="s">
        <v>490</v>
      </c>
      <c r="F136" s="132" t="s">
        <v>491</v>
      </c>
      <c r="G136" s="132" t="s">
        <v>91</v>
      </c>
      <c r="H136" s="132" t="s">
        <v>474</v>
      </c>
      <c r="I136" s="132" t="s">
        <v>132</v>
      </c>
      <c r="J136" s="132" t="s">
        <v>492</v>
      </c>
      <c r="K136" s="132" t="s">
        <v>493</v>
      </c>
      <c r="L136" s="132" t="s">
        <v>480</v>
      </c>
      <c r="M136" s="132" t="s">
        <v>493</v>
      </c>
      <c r="N136" s="133">
        <v>0</v>
      </c>
      <c r="O136" s="133">
        <v>0</v>
      </c>
      <c r="P136" s="131">
        <v>20000</v>
      </c>
      <c r="Q136" s="116" t="s">
        <v>140</v>
      </c>
      <c r="R136" s="116" t="s">
        <v>4744</v>
      </c>
      <c r="S136" s="116" t="s">
        <v>4745</v>
      </c>
      <c r="U136" s="29"/>
      <c r="V136" s="29"/>
      <c r="W136" s="29"/>
      <c r="X136" s="29"/>
      <c r="Y136" s="29"/>
      <c r="Z136" s="29"/>
      <c r="AA136" s="29"/>
      <c r="AB136" s="29"/>
      <c r="AC136" s="29"/>
      <c r="AD136" s="29"/>
      <c r="AE136" s="29"/>
      <c r="AF136" s="29"/>
      <c r="AG136" s="29"/>
      <c r="AH136" s="29"/>
      <c r="AI136" s="29"/>
      <c r="AJ136" s="29"/>
    </row>
    <row r="137" spans="1:36" s="30" customFormat="1" ht="69" customHeight="1" x14ac:dyDescent="0.25">
      <c r="A137" s="117" t="s">
        <v>4706</v>
      </c>
      <c r="B137" s="121" t="s">
        <v>12</v>
      </c>
      <c r="C137" s="122" t="s">
        <v>475</v>
      </c>
      <c r="D137" s="122" t="s">
        <v>473</v>
      </c>
      <c r="E137" s="123" t="s">
        <v>502</v>
      </c>
      <c r="F137" s="132" t="s">
        <v>503</v>
      </c>
      <c r="G137" s="132" t="s">
        <v>91</v>
      </c>
      <c r="H137" s="132" t="s">
        <v>504</v>
      </c>
      <c r="I137" s="132" t="s">
        <v>132</v>
      </c>
      <c r="J137" s="132" t="s">
        <v>505</v>
      </c>
      <c r="K137" s="132">
        <v>80</v>
      </c>
      <c r="L137" s="132">
        <v>80</v>
      </c>
      <c r="M137" s="132">
        <v>80</v>
      </c>
      <c r="N137" s="133">
        <v>45000</v>
      </c>
      <c r="O137" s="133">
        <v>49712.69</v>
      </c>
      <c r="P137" s="131">
        <v>90636</v>
      </c>
      <c r="Q137" s="116" t="s">
        <v>140</v>
      </c>
      <c r="R137" s="116" t="s">
        <v>4744</v>
      </c>
      <c r="S137" s="116" t="s">
        <v>4745</v>
      </c>
      <c r="U137" s="29"/>
      <c r="V137" s="29"/>
      <c r="W137" s="29"/>
      <c r="X137" s="29"/>
      <c r="Y137" s="29"/>
      <c r="Z137" s="29"/>
      <c r="AA137" s="29"/>
      <c r="AB137" s="29"/>
      <c r="AC137" s="29"/>
      <c r="AD137" s="29"/>
      <c r="AE137" s="29"/>
      <c r="AF137" s="29"/>
      <c r="AG137" s="29"/>
      <c r="AH137" s="29"/>
      <c r="AI137" s="29"/>
      <c r="AJ137" s="29"/>
    </row>
    <row r="138" spans="1:36" s="30" customFormat="1" ht="69" customHeight="1" x14ac:dyDescent="0.25">
      <c r="A138" s="117" t="s">
        <v>4706</v>
      </c>
      <c r="B138" s="121" t="s">
        <v>12</v>
      </c>
      <c r="C138" s="122" t="s">
        <v>475</v>
      </c>
      <c r="D138" s="122" t="s">
        <v>473</v>
      </c>
      <c r="E138" s="123" t="s">
        <v>502</v>
      </c>
      <c r="F138" s="132" t="s">
        <v>506</v>
      </c>
      <c r="G138" s="132" t="s">
        <v>91</v>
      </c>
      <c r="H138" s="132" t="s">
        <v>504</v>
      </c>
      <c r="I138" s="132" t="s">
        <v>132</v>
      </c>
      <c r="J138" s="132" t="s">
        <v>507</v>
      </c>
      <c r="K138" s="132">
        <v>2</v>
      </c>
      <c r="L138" s="132">
        <v>2</v>
      </c>
      <c r="M138" s="132">
        <v>2</v>
      </c>
      <c r="N138" s="133">
        <v>71438.399999999994</v>
      </c>
      <c r="O138" s="133">
        <v>71438.399999999994</v>
      </c>
      <c r="P138" s="131">
        <v>71439</v>
      </c>
      <c r="Q138" s="116" t="s">
        <v>140</v>
      </c>
      <c r="R138" s="116" t="s">
        <v>4744</v>
      </c>
      <c r="S138" s="116" t="s">
        <v>4745</v>
      </c>
      <c r="U138" s="29"/>
      <c r="V138" s="29"/>
      <c r="W138" s="29"/>
      <c r="X138" s="29"/>
      <c r="Y138" s="29"/>
      <c r="Z138" s="29"/>
      <c r="AA138" s="29"/>
      <c r="AB138" s="29"/>
      <c r="AC138" s="29"/>
      <c r="AD138" s="29"/>
      <c r="AE138" s="29"/>
      <c r="AF138" s="29"/>
      <c r="AG138" s="29"/>
      <c r="AH138" s="29"/>
      <c r="AI138" s="29"/>
      <c r="AJ138" s="29"/>
    </row>
    <row r="139" spans="1:36" s="30" customFormat="1" ht="69" customHeight="1" x14ac:dyDescent="0.25">
      <c r="A139" s="117" t="s">
        <v>4706</v>
      </c>
      <c r="B139" s="121" t="s">
        <v>12</v>
      </c>
      <c r="C139" s="122" t="s">
        <v>475</v>
      </c>
      <c r="D139" s="122" t="s">
        <v>473</v>
      </c>
      <c r="E139" s="123" t="s">
        <v>502</v>
      </c>
      <c r="F139" s="132" t="s">
        <v>508</v>
      </c>
      <c r="G139" s="132" t="s">
        <v>91</v>
      </c>
      <c r="H139" s="132" t="s">
        <v>504</v>
      </c>
      <c r="I139" s="132" t="s">
        <v>132</v>
      </c>
      <c r="J139" s="132" t="s">
        <v>432</v>
      </c>
      <c r="K139" s="132">
        <v>0</v>
      </c>
      <c r="L139" s="132">
        <v>0</v>
      </c>
      <c r="M139" s="132">
        <v>1</v>
      </c>
      <c r="N139" s="133">
        <v>0</v>
      </c>
      <c r="O139" s="133">
        <v>0</v>
      </c>
      <c r="P139" s="131">
        <v>5000</v>
      </c>
      <c r="Q139" s="116" t="s">
        <v>140</v>
      </c>
      <c r="R139" s="116" t="s">
        <v>4744</v>
      </c>
      <c r="S139" s="116" t="s">
        <v>4745</v>
      </c>
      <c r="U139" s="29"/>
      <c r="V139" s="29"/>
      <c r="W139" s="29"/>
      <c r="X139" s="29"/>
      <c r="Y139" s="29"/>
      <c r="Z139" s="29"/>
      <c r="AA139" s="29"/>
      <c r="AB139" s="29"/>
      <c r="AC139" s="29"/>
      <c r="AD139" s="29"/>
      <c r="AE139" s="29"/>
      <c r="AF139" s="29"/>
      <c r="AG139" s="29"/>
      <c r="AH139" s="29"/>
      <c r="AI139" s="29"/>
      <c r="AJ139" s="29"/>
    </row>
    <row r="140" spans="1:36" s="30" customFormat="1" ht="69" customHeight="1" x14ac:dyDescent="0.25">
      <c r="A140" s="117" t="s">
        <v>4706</v>
      </c>
      <c r="B140" s="121" t="s">
        <v>12</v>
      </c>
      <c r="C140" s="122" t="s">
        <v>475</v>
      </c>
      <c r="D140" s="122" t="s">
        <v>473</v>
      </c>
      <c r="E140" s="123" t="s">
        <v>502</v>
      </c>
      <c r="F140" s="132" t="s">
        <v>510</v>
      </c>
      <c r="G140" s="132" t="s">
        <v>91</v>
      </c>
      <c r="H140" s="132" t="s">
        <v>504</v>
      </c>
      <c r="I140" s="132" t="s">
        <v>132</v>
      </c>
      <c r="J140" s="132" t="s">
        <v>511</v>
      </c>
      <c r="K140" s="132">
        <v>0</v>
      </c>
      <c r="L140" s="132">
        <v>0</v>
      </c>
      <c r="M140" s="132">
        <v>2</v>
      </c>
      <c r="N140" s="133">
        <v>0</v>
      </c>
      <c r="O140" s="133">
        <v>0</v>
      </c>
      <c r="P140" s="131">
        <v>7800</v>
      </c>
      <c r="Q140" s="116" t="s">
        <v>140</v>
      </c>
      <c r="R140" s="116" t="s">
        <v>4744</v>
      </c>
      <c r="S140" s="116" t="s">
        <v>4745</v>
      </c>
      <c r="U140" s="29"/>
      <c r="V140" s="29"/>
      <c r="W140" s="29"/>
      <c r="X140" s="29"/>
      <c r="Y140" s="29"/>
      <c r="Z140" s="29"/>
      <c r="AA140" s="29"/>
      <c r="AB140" s="29"/>
      <c r="AC140" s="29"/>
      <c r="AD140" s="29"/>
      <c r="AE140" s="29"/>
      <c r="AF140" s="29"/>
      <c r="AG140" s="29"/>
      <c r="AH140" s="29"/>
      <c r="AI140" s="29"/>
      <c r="AJ140" s="29"/>
    </row>
    <row r="141" spans="1:36" s="30" customFormat="1" ht="69" customHeight="1" x14ac:dyDescent="0.25">
      <c r="A141" s="117" t="s">
        <v>4706</v>
      </c>
      <c r="B141" s="121" t="s">
        <v>12</v>
      </c>
      <c r="C141" s="122" t="s">
        <v>475</v>
      </c>
      <c r="D141" s="122" t="s">
        <v>473</v>
      </c>
      <c r="E141" s="123" t="s">
        <v>502</v>
      </c>
      <c r="F141" s="132" t="s">
        <v>513</v>
      </c>
      <c r="G141" s="132" t="s">
        <v>91</v>
      </c>
      <c r="H141" s="132" t="s">
        <v>504</v>
      </c>
      <c r="I141" s="132" t="s">
        <v>132</v>
      </c>
      <c r="J141" s="132" t="s">
        <v>511</v>
      </c>
      <c r="K141" s="132">
        <v>2</v>
      </c>
      <c r="L141" s="132">
        <v>1</v>
      </c>
      <c r="M141" s="132">
        <v>2</v>
      </c>
      <c r="N141" s="133">
        <v>0</v>
      </c>
      <c r="O141" s="133">
        <v>0</v>
      </c>
      <c r="P141" s="131">
        <v>10500</v>
      </c>
      <c r="Q141" s="116" t="s">
        <v>140</v>
      </c>
      <c r="R141" s="116" t="s">
        <v>4744</v>
      </c>
      <c r="S141" s="116" t="s">
        <v>4745</v>
      </c>
      <c r="U141" s="29"/>
      <c r="V141" s="29"/>
      <c r="W141" s="29"/>
      <c r="X141" s="29"/>
      <c r="Y141" s="29"/>
      <c r="Z141" s="29"/>
      <c r="AA141" s="29"/>
      <c r="AB141" s="29"/>
      <c r="AC141" s="29"/>
      <c r="AD141" s="29"/>
      <c r="AE141" s="29"/>
      <c r="AF141" s="29"/>
      <c r="AG141" s="29"/>
      <c r="AH141" s="29"/>
      <c r="AI141" s="29"/>
      <c r="AJ141" s="29"/>
    </row>
    <row r="142" spans="1:36" s="30" customFormat="1" ht="69" customHeight="1" x14ac:dyDescent="0.25">
      <c r="A142" s="117" t="s">
        <v>4706</v>
      </c>
      <c r="B142" s="121" t="s">
        <v>12</v>
      </c>
      <c r="C142" s="122" t="s">
        <v>520</v>
      </c>
      <c r="D142" s="122" t="s">
        <v>518</v>
      </c>
      <c r="E142" s="123"/>
      <c r="F142" s="132" t="s">
        <v>518</v>
      </c>
      <c r="G142" s="132"/>
      <c r="H142" s="132" t="s">
        <v>519</v>
      </c>
      <c r="I142" s="132"/>
      <c r="J142" s="132"/>
      <c r="K142" s="132"/>
      <c r="L142" s="139"/>
      <c r="M142" s="132"/>
      <c r="N142" s="134">
        <f>SUM(N143:N145)</f>
        <v>0</v>
      </c>
      <c r="O142" s="134">
        <f>SUM(O143:O145)</f>
        <v>0</v>
      </c>
      <c r="P142" s="131">
        <f>SUM(P143:P145)</f>
        <v>48620</v>
      </c>
      <c r="Q142" s="116" t="s">
        <v>140</v>
      </c>
      <c r="R142" s="116" t="s">
        <v>250</v>
      </c>
      <c r="S142" s="125"/>
      <c r="U142" s="29"/>
      <c r="V142" s="29"/>
      <c r="W142" s="29"/>
      <c r="X142" s="29"/>
      <c r="Y142" s="29"/>
      <c r="Z142" s="29"/>
      <c r="AA142" s="29"/>
      <c r="AB142" s="29"/>
      <c r="AC142" s="29"/>
      <c r="AD142" s="29"/>
      <c r="AE142" s="29"/>
      <c r="AF142" s="29"/>
      <c r="AG142" s="29"/>
      <c r="AH142" s="29"/>
      <c r="AI142" s="29"/>
      <c r="AJ142" s="29"/>
    </row>
    <row r="143" spans="1:36" s="30" customFormat="1" ht="69" customHeight="1" x14ac:dyDescent="0.25">
      <c r="A143" s="117" t="s">
        <v>4706</v>
      </c>
      <c r="B143" s="121" t="s">
        <v>12</v>
      </c>
      <c r="C143" s="122" t="s">
        <v>520</v>
      </c>
      <c r="D143" s="122" t="s">
        <v>518</v>
      </c>
      <c r="E143" s="123" t="s">
        <v>518</v>
      </c>
      <c r="F143" s="132" t="s">
        <v>521</v>
      </c>
      <c r="G143" s="132" t="s">
        <v>91</v>
      </c>
      <c r="H143" s="132" t="s">
        <v>519</v>
      </c>
      <c r="I143" s="132" t="s">
        <v>132</v>
      </c>
      <c r="J143" s="132" t="s">
        <v>522</v>
      </c>
      <c r="K143" s="132">
        <v>1</v>
      </c>
      <c r="L143" s="132">
        <v>1</v>
      </c>
      <c r="M143" s="132">
        <v>1</v>
      </c>
      <c r="N143" s="134">
        <v>0</v>
      </c>
      <c r="O143" s="133">
        <v>0</v>
      </c>
      <c r="P143" s="131">
        <v>10000</v>
      </c>
      <c r="Q143" s="116" t="s">
        <v>140</v>
      </c>
      <c r="R143" s="116" t="s">
        <v>250</v>
      </c>
      <c r="S143" s="125"/>
      <c r="U143" s="29"/>
      <c r="V143" s="29"/>
      <c r="W143" s="29"/>
      <c r="X143" s="29"/>
      <c r="Y143" s="29"/>
      <c r="Z143" s="29"/>
      <c r="AA143" s="29"/>
      <c r="AB143" s="29"/>
      <c r="AC143" s="29"/>
      <c r="AD143" s="29"/>
      <c r="AE143" s="29"/>
      <c r="AF143" s="29"/>
      <c r="AG143" s="29"/>
      <c r="AH143" s="29"/>
      <c r="AI143" s="29"/>
      <c r="AJ143" s="29"/>
    </row>
    <row r="144" spans="1:36" s="30" customFormat="1" ht="69" customHeight="1" x14ac:dyDescent="0.25">
      <c r="A144" s="117" t="s">
        <v>4706</v>
      </c>
      <c r="B144" s="121" t="s">
        <v>12</v>
      </c>
      <c r="C144" s="122" t="s">
        <v>520</v>
      </c>
      <c r="D144" s="122" t="s">
        <v>518</v>
      </c>
      <c r="E144" s="123" t="s">
        <v>518</v>
      </c>
      <c r="F144" s="132" t="s">
        <v>510</v>
      </c>
      <c r="G144" s="132" t="s">
        <v>91</v>
      </c>
      <c r="H144" s="132" t="s">
        <v>519</v>
      </c>
      <c r="I144" s="132" t="s">
        <v>132</v>
      </c>
      <c r="J144" s="132" t="s">
        <v>511</v>
      </c>
      <c r="K144" s="132">
        <v>0</v>
      </c>
      <c r="L144" s="132">
        <v>0</v>
      </c>
      <c r="M144" s="132">
        <v>2</v>
      </c>
      <c r="N144" s="134">
        <v>0</v>
      </c>
      <c r="O144" s="133">
        <v>0</v>
      </c>
      <c r="P144" s="131">
        <v>6120</v>
      </c>
      <c r="Q144" s="116" t="s">
        <v>140</v>
      </c>
      <c r="R144" s="116" t="s">
        <v>250</v>
      </c>
      <c r="S144" s="125"/>
      <c r="U144" s="29"/>
      <c r="V144" s="29"/>
      <c r="W144" s="29"/>
      <c r="X144" s="29"/>
      <c r="Y144" s="29"/>
      <c r="Z144" s="29"/>
      <c r="AA144" s="29"/>
      <c r="AB144" s="29"/>
      <c r="AC144" s="29"/>
      <c r="AD144" s="29"/>
      <c r="AE144" s="29"/>
      <c r="AF144" s="29"/>
      <c r="AG144" s="29"/>
      <c r="AH144" s="29"/>
      <c r="AI144" s="29"/>
      <c r="AJ144" s="29"/>
    </row>
    <row r="145" spans="1:36" s="30" customFormat="1" ht="69" customHeight="1" x14ac:dyDescent="0.25">
      <c r="A145" s="117" t="s">
        <v>4706</v>
      </c>
      <c r="B145" s="121" t="s">
        <v>12</v>
      </c>
      <c r="C145" s="122" t="s">
        <v>520</v>
      </c>
      <c r="D145" s="122" t="s">
        <v>518</v>
      </c>
      <c r="E145" s="123" t="s">
        <v>518</v>
      </c>
      <c r="F145" s="132" t="s">
        <v>513</v>
      </c>
      <c r="G145" s="132" t="s">
        <v>91</v>
      </c>
      <c r="H145" s="132" t="s">
        <v>519</v>
      </c>
      <c r="I145" s="132" t="s">
        <v>132</v>
      </c>
      <c r="J145" s="132" t="s">
        <v>511</v>
      </c>
      <c r="K145" s="132">
        <v>2</v>
      </c>
      <c r="L145" s="132">
        <v>1</v>
      </c>
      <c r="M145" s="132">
        <v>2</v>
      </c>
      <c r="N145" s="134">
        <v>0</v>
      </c>
      <c r="O145" s="133">
        <v>0</v>
      </c>
      <c r="P145" s="131">
        <v>32500</v>
      </c>
      <c r="Q145" s="116" t="s">
        <v>140</v>
      </c>
      <c r="R145" s="116" t="s">
        <v>250</v>
      </c>
      <c r="S145" s="125"/>
      <c r="U145" s="29"/>
      <c r="V145" s="29"/>
      <c r="W145" s="29"/>
      <c r="X145" s="29"/>
      <c r="Y145" s="29"/>
      <c r="Z145" s="29"/>
      <c r="AA145" s="29"/>
      <c r="AB145" s="29"/>
      <c r="AC145" s="29"/>
      <c r="AD145" s="29"/>
      <c r="AE145" s="29"/>
      <c r="AF145" s="29"/>
      <c r="AG145" s="29"/>
      <c r="AH145" s="29"/>
      <c r="AI145" s="29"/>
      <c r="AJ145" s="29"/>
    </row>
    <row r="146" spans="1:36" s="30" customFormat="1" ht="69" customHeight="1" x14ac:dyDescent="0.25">
      <c r="A146" s="117" t="s">
        <v>4706</v>
      </c>
      <c r="B146" s="121" t="s">
        <v>12</v>
      </c>
      <c r="C146" s="122" t="s">
        <v>527</v>
      </c>
      <c r="D146" s="122" t="s">
        <v>525</v>
      </c>
      <c r="E146" s="123" t="s">
        <v>525</v>
      </c>
      <c r="F146" s="132"/>
      <c r="G146" s="132"/>
      <c r="H146" s="132" t="s">
        <v>526</v>
      </c>
      <c r="I146" s="132"/>
      <c r="J146" s="132"/>
      <c r="K146" s="132"/>
      <c r="L146" s="132"/>
      <c r="M146" s="132"/>
      <c r="N146" s="133">
        <v>16950</v>
      </c>
      <c r="O146" s="133">
        <v>0</v>
      </c>
      <c r="P146" s="131">
        <v>26250</v>
      </c>
      <c r="Q146" s="116" t="s">
        <v>140</v>
      </c>
      <c r="R146" s="116" t="s">
        <v>250</v>
      </c>
      <c r="S146" s="116" t="s">
        <v>4746</v>
      </c>
      <c r="U146" s="29"/>
      <c r="V146" s="29"/>
      <c r="W146" s="29"/>
      <c r="X146" s="29"/>
      <c r="Y146" s="29"/>
      <c r="Z146" s="29"/>
      <c r="AA146" s="29"/>
      <c r="AB146" s="29"/>
      <c r="AC146" s="29"/>
      <c r="AD146" s="29"/>
      <c r="AE146" s="29"/>
      <c r="AF146" s="29"/>
      <c r="AG146" s="29"/>
      <c r="AH146" s="29"/>
      <c r="AI146" s="29"/>
      <c r="AJ146" s="29"/>
    </row>
    <row r="147" spans="1:36" s="30" customFormat="1" ht="69" customHeight="1" x14ac:dyDescent="0.25">
      <c r="A147" s="115" t="s">
        <v>4702</v>
      </c>
      <c r="B147" s="121" t="s">
        <v>2337</v>
      </c>
      <c r="C147" s="122" t="s">
        <v>3160</v>
      </c>
      <c r="D147" s="122" t="s">
        <v>3158</v>
      </c>
      <c r="E147" s="123" t="s">
        <v>3158</v>
      </c>
      <c r="F147" s="132" t="s">
        <v>3159</v>
      </c>
      <c r="G147" s="132" t="s">
        <v>91</v>
      </c>
      <c r="H147" s="132" t="s">
        <v>3160</v>
      </c>
      <c r="I147" s="132" t="s">
        <v>132</v>
      </c>
      <c r="J147" s="132" t="s">
        <v>3161</v>
      </c>
      <c r="K147" s="132" t="s">
        <v>3161</v>
      </c>
      <c r="L147" s="132" t="s">
        <v>3161</v>
      </c>
      <c r="M147" s="132" t="s">
        <v>3161</v>
      </c>
      <c r="N147" s="133">
        <v>14576.4</v>
      </c>
      <c r="O147" s="133" t="s">
        <v>3161</v>
      </c>
      <c r="P147" s="131">
        <v>14576.4</v>
      </c>
      <c r="Q147" s="116" t="s">
        <v>98</v>
      </c>
      <c r="R147" s="116" t="s">
        <v>4730</v>
      </c>
      <c r="S147" s="116"/>
      <c r="U147" s="29"/>
      <c r="V147" s="29"/>
      <c r="W147" s="29"/>
      <c r="X147" s="29"/>
      <c r="Y147" s="29"/>
      <c r="Z147" s="29"/>
      <c r="AA147" s="29"/>
      <c r="AB147" s="29"/>
      <c r="AC147" s="29"/>
      <c r="AD147" s="29"/>
      <c r="AE147" s="29"/>
      <c r="AF147" s="29"/>
      <c r="AG147" s="29"/>
      <c r="AH147" s="29"/>
      <c r="AI147" s="29"/>
      <c r="AJ147" s="29"/>
    </row>
    <row r="148" spans="1:36" s="30" customFormat="1" ht="69" customHeight="1" x14ac:dyDescent="0.25">
      <c r="A148" s="117" t="s">
        <v>4706</v>
      </c>
      <c r="B148" s="121" t="s">
        <v>12</v>
      </c>
      <c r="C148" s="122" t="s">
        <v>588</v>
      </c>
      <c r="D148" s="122" t="s">
        <v>589</v>
      </c>
      <c r="E148" s="123" t="s">
        <v>584</v>
      </c>
      <c r="F148" s="132"/>
      <c r="G148" s="132" t="s">
        <v>91</v>
      </c>
      <c r="H148" s="132" t="s">
        <v>585</v>
      </c>
      <c r="I148" s="132" t="s">
        <v>132</v>
      </c>
      <c r="J148" s="132"/>
      <c r="K148" s="132"/>
      <c r="L148" s="132"/>
      <c r="M148" s="132"/>
      <c r="N148" s="133">
        <v>4972</v>
      </c>
      <c r="O148" s="133">
        <v>4879.8100000000004</v>
      </c>
      <c r="P148" s="131">
        <v>10000</v>
      </c>
      <c r="Q148" s="116" t="s">
        <v>92</v>
      </c>
      <c r="R148" s="116" t="s">
        <v>4747</v>
      </c>
      <c r="S148" s="116" t="s">
        <v>4748</v>
      </c>
      <c r="U148" s="29"/>
      <c r="V148" s="29"/>
      <c r="W148" s="29"/>
      <c r="X148" s="29"/>
      <c r="Y148" s="29"/>
      <c r="Z148" s="29"/>
      <c r="AA148" s="29"/>
      <c r="AB148" s="29"/>
      <c r="AC148" s="29"/>
      <c r="AD148" s="29"/>
      <c r="AE148" s="29"/>
      <c r="AF148" s="29"/>
      <c r="AG148" s="29"/>
      <c r="AH148" s="29"/>
      <c r="AI148" s="29"/>
      <c r="AJ148" s="29"/>
    </row>
    <row r="149" spans="1:36" s="30" customFormat="1" ht="69" customHeight="1" x14ac:dyDescent="0.25">
      <c r="A149" s="41"/>
      <c r="B149" s="121" t="s">
        <v>12</v>
      </c>
      <c r="C149" s="122" t="s">
        <v>592</v>
      </c>
      <c r="D149" s="122" t="s">
        <v>593</v>
      </c>
      <c r="E149" s="123" t="s">
        <v>590</v>
      </c>
      <c r="F149" s="132"/>
      <c r="G149" s="132"/>
      <c r="H149" s="132" t="s">
        <v>591</v>
      </c>
      <c r="I149" s="132"/>
      <c r="J149" s="132"/>
      <c r="K149" s="132"/>
      <c r="L149" s="132"/>
      <c r="M149" s="132" t="s">
        <v>150</v>
      </c>
      <c r="N149" s="134">
        <f>SUM(N150)</f>
        <v>100000</v>
      </c>
      <c r="O149" s="134">
        <f>SUM(O150)</f>
        <v>71754.320000000007</v>
      </c>
      <c r="P149" s="131">
        <f>SUM(P150)</f>
        <v>210000</v>
      </c>
      <c r="Q149" s="116" t="s">
        <v>92</v>
      </c>
      <c r="R149" s="116" t="s">
        <v>595</v>
      </c>
      <c r="S149" s="125"/>
      <c r="U149" s="29"/>
      <c r="V149" s="29"/>
      <c r="W149" s="29"/>
      <c r="X149" s="29"/>
      <c r="Y149" s="29"/>
      <c r="Z149" s="29"/>
      <c r="AA149" s="29"/>
      <c r="AB149" s="29"/>
      <c r="AC149" s="29"/>
      <c r="AD149" s="29"/>
      <c r="AE149" s="29"/>
      <c r="AF149" s="29"/>
      <c r="AG149" s="29"/>
      <c r="AH149" s="29"/>
      <c r="AI149" s="29"/>
      <c r="AJ149" s="29"/>
    </row>
    <row r="150" spans="1:36" s="30" customFormat="1" ht="69" customHeight="1" x14ac:dyDescent="0.25">
      <c r="A150" s="41"/>
      <c r="B150" s="121" t="s">
        <v>12</v>
      </c>
      <c r="C150" s="122" t="s">
        <v>592</v>
      </c>
      <c r="D150" s="122" t="s">
        <v>593</v>
      </c>
      <c r="E150" s="123" t="s">
        <v>590</v>
      </c>
      <c r="F150" s="132" t="s">
        <v>594</v>
      </c>
      <c r="G150" s="132" t="s">
        <v>91</v>
      </c>
      <c r="H150" s="132" t="s">
        <v>591</v>
      </c>
      <c r="I150" s="132" t="s">
        <v>132</v>
      </c>
      <c r="J150" s="132" t="s">
        <v>596</v>
      </c>
      <c r="K150" s="132">
        <v>175</v>
      </c>
      <c r="L150" s="132">
        <v>122</v>
      </c>
      <c r="M150" s="132">
        <v>175</v>
      </c>
      <c r="N150" s="133">
        <v>100000</v>
      </c>
      <c r="O150" s="133">
        <v>71754.320000000007</v>
      </c>
      <c r="P150" s="131">
        <v>210000</v>
      </c>
      <c r="Q150" s="116" t="s">
        <v>92</v>
      </c>
      <c r="R150" s="116" t="s">
        <v>595</v>
      </c>
      <c r="S150" s="125"/>
      <c r="U150" s="29"/>
      <c r="V150" s="29"/>
      <c r="W150" s="29"/>
      <c r="X150" s="29"/>
      <c r="Y150" s="29"/>
      <c r="Z150" s="29"/>
      <c r="AA150" s="29"/>
      <c r="AB150" s="29"/>
      <c r="AC150" s="29"/>
      <c r="AD150" s="29"/>
      <c r="AE150" s="29"/>
      <c r="AF150" s="29"/>
      <c r="AG150" s="29"/>
      <c r="AH150" s="29"/>
      <c r="AI150" s="29"/>
      <c r="AJ150" s="29"/>
    </row>
    <row r="151" spans="1:36" s="30" customFormat="1" ht="69" customHeight="1" x14ac:dyDescent="0.25">
      <c r="A151" s="117" t="s">
        <v>4706</v>
      </c>
      <c r="B151" s="121" t="s">
        <v>12</v>
      </c>
      <c r="C151" s="122" t="s">
        <v>602</v>
      </c>
      <c r="D151" s="122" t="s">
        <v>603</v>
      </c>
      <c r="E151" s="123" t="s">
        <v>597</v>
      </c>
      <c r="F151" s="132" t="s">
        <v>598</v>
      </c>
      <c r="G151" s="132" t="s">
        <v>91</v>
      </c>
      <c r="H151" s="132" t="s">
        <v>599</v>
      </c>
      <c r="I151" s="132" t="s">
        <v>132</v>
      </c>
      <c r="J151" s="132" t="s">
        <v>600</v>
      </c>
      <c r="K151" s="132"/>
      <c r="L151" s="132"/>
      <c r="M151" s="132"/>
      <c r="N151" s="133">
        <v>62640</v>
      </c>
      <c r="O151" s="133">
        <v>62639.63</v>
      </c>
      <c r="P151" s="131">
        <v>105297.23</v>
      </c>
      <c r="Q151" s="116" t="s">
        <v>239</v>
      </c>
      <c r="R151" s="116" t="s">
        <v>4749</v>
      </c>
      <c r="S151" s="116" t="s">
        <v>4750</v>
      </c>
      <c r="U151" s="29"/>
      <c r="V151" s="29"/>
      <c r="W151" s="29"/>
      <c r="X151" s="29"/>
      <c r="Y151" s="29"/>
      <c r="Z151" s="29"/>
      <c r="AA151" s="29"/>
      <c r="AB151" s="29"/>
      <c r="AC151" s="29"/>
      <c r="AD151" s="29"/>
      <c r="AE151" s="29"/>
      <c r="AF151" s="29"/>
      <c r="AG151" s="29"/>
      <c r="AH151" s="29"/>
      <c r="AI151" s="29"/>
      <c r="AJ151" s="29"/>
    </row>
    <row r="152" spans="1:36" s="30" customFormat="1" ht="69" customHeight="1" x14ac:dyDescent="0.25">
      <c r="A152" s="117" t="s">
        <v>4706</v>
      </c>
      <c r="B152" s="121" t="s">
        <v>12</v>
      </c>
      <c r="C152" s="122" t="s">
        <v>607</v>
      </c>
      <c r="D152" s="122" t="s">
        <v>604</v>
      </c>
      <c r="E152" s="123" t="s">
        <v>604</v>
      </c>
      <c r="F152" s="132"/>
      <c r="G152" s="132" t="s">
        <v>91</v>
      </c>
      <c r="H152" s="132" t="s">
        <v>605</v>
      </c>
      <c r="I152" s="132" t="s">
        <v>132</v>
      </c>
      <c r="J152" s="132"/>
      <c r="K152" s="132"/>
      <c r="L152" s="132"/>
      <c r="M152" s="132"/>
      <c r="N152" s="133">
        <v>3392329.36</v>
      </c>
      <c r="O152" s="133">
        <v>3308216.11</v>
      </c>
      <c r="P152" s="131">
        <v>3490968.81</v>
      </c>
      <c r="Q152" s="116" t="s">
        <v>140</v>
      </c>
      <c r="R152" s="116" t="s">
        <v>250</v>
      </c>
      <c r="S152" s="116" t="s">
        <v>4751</v>
      </c>
      <c r="U152" s="29"/>
      <c r="V152" s="29"/>
      <c r="W152" s="29"/>
      <c r="X152" s="29"/>
      <c r="Y152" s="29"/>
      <c r="Z152" s="29"/>
      <c r="AA152" s="29"/>
      <c r="AB152" s="29"/>
      <c r="AC152" s="29"/>
      <c r="AD152" s="29"/>
      <c r="AE152" s="29"/>
      <c r="AF152" s="29"/>
      <c r="AG152" s="29"/>
      <c r="AH152" s="29"/>
      <c r="AI152" s="29"/>
      <c r="AJ152" s="29"/>
    </row>
    <row r="153" spans="1:36" s="30" customFormat="1" ht="69" customHeight="1" x14ac:dyDescent="0.25">
      <c r="A153" s="117" t="s">
        <v>4706</v>
      </c>
      <c r="B153" s="121" t="s">
        <v>12</v>
      </c>
      <c r="C153" s="122" t="s">
        <v>612</v>
      </c>
      <c r="D153" s="122" t="s">
        <v>608</v>
      </c>
      <c r="E153" s="123" t="s">
        <v>608</v>
      </c>
      <c r="F153" s="132" t="s">
        <v>609</v>
      </c>
      <c r="G153" s="132" t="s">
        <v>91</v>
      </c>
      <c r="H153" s="132" t="s">
        <v>610</v>
      </c>
      <c r="I153" s="132" t="s">
        <v>132</v>
      </c>
      <c r="J153" s="132"/>
      <c r="K153" s="132"/>
      <c r="L153" s="132"/>
      <c r="M153" s="132"/>
      <c r="N153" s="133">
        <v>164166.35999999999</v>
      </c>
      <c r="O153" s="133">
        <v>147238.79999999999</v>
      </c>
      <c r="P153" s="131">
        <v>155000</v>
      </c>
      <c r="Q153" s="116" t="s">
        <v>140</v>
      </c>
      <c r="R153" s="116" t="s">
        <v>250</v>
      </c>
      <c r="S153" s="116" t="s">
        <v>4752</v>
      </c>
      <c r="U153" s="29"/>
      <c r="V153" s="29"/>
      <c r="W153" s="29"/>
      <c r="X153" s="29"/>
      <c r="Y153" s="29"/>
      <c r="Z153" s="29"/>
      <c r="AA153" s="29"/>
      <c r="AB153" s="29"/>
      <c r="AC153" s="29"/>
      <c r="AD153" s="29"/>
      <c r="AE153" s="29"/>
      <c r="AF153" s="29"/>
      <c r="AG153" s="29"/>
      <c r="AH153" s="29"/>
      <c r="AI153" s="29"/>
      <c r="AJ153" s="29"/>
    </row>
    <row r="154" spans="1:36" s="30" customFormat="1" ht="69" customHeight="1" x14ac:dyDescent="0.25">
      <c r="A154" s="115" t="s">
        <v>4702</v>
      </c>
      <c r="B154" s="121" t="s">
        <v>576</v>
      </c>
      <c r="C154" s="122" t="s">
        <v>4053</v>
      </c>
      <c r="D154" s="122" t="s">
        <v>4052</v>
      </c>
      <c r="E154" s="123"/>
      <c r="F154" s="132" t="s">
        <v>577</v>
      </c>
      <c r="G154" s="132" t="s">
        <v>91</v>
      </c>
      <c r="H154" s="132" t="s">
        <v>578</v>
      </c>
      <c r="I154" s="132" t="s">
        <v>132</v>
      </c>
      <c r="J154" s="132" t="s">
        <v>579</v>
      </c>
      <c r="K154" s="132" t="s">
        <v>580</v>
      </c>
      <c r="L154" s="132" t="s">
        <v>580</v>
      </c>
      <c r="M154" s="132" t="s">
        <v>580</v>
      </c>
      <c r="N154" s="133">
        <v>10000</v>
      </c>
      <c r="O154" s="133">
        <v>10000</v>
      </c>
      <c r="P154" s="131">
        <v>10609.99</v>
      </c>
      <c r="Q154" s="116" t="s">
        <v>98</v>
      </c>
      <c r="R154" s="116" t="s">
        <v>4753</v>
      </c>
      <c r="S154" s="116" t="s">
        <v>4754</v>
      </c>
      <c r="U154" s="29"/>
      <c r="V154" s="29"/>
      <c r="W154" s="29"/>
      <c r="X154" s="29"/>
      <c r="Y154" s="29"/>
      <c r="Z154" s="29"/>
      <c r="AA154" s="29"/>
      <c r="AB154" s="29"/>
      <c r="AC154" s="29"/>
      <c r="AD154" s="29"/>
      <c r="AE154" s="29"/>
      <c r="AF154" s="29"/>
      <c r="AG154" s="29"/>
      <c r="AH154" s="29"/>
      <c r="AI154" s="29"/>
      <c r="AJ154" s="29"/>
    </row>
    <row r="155" spans="1:36" s="30" customFormat="1" ht="69" customHeight="1" x14ac:dyDescent="0.25">
      <c r="A155" s="115" t="s">
        <v>4702</v>
      </c>
      <c r="B155" s="121" t="s">
        <v>576</v>
      </c>
      <c r="C155" s="122" t="s">
        <v>4053</v>
      </c>
      <c r="D155" s="122" t="s">
        <v>4052</v>
      </c>
      <c r="E155" s="123"/>
      <c r="F155" s="132" t="s">
        <v>582</v>
      </c>
      <c r="G155" s="132" t="s">
        <v>91</v>
      </c>
      <c r="H155" s="132" t="s">
        <v>578</v>
      </c>
      <c r="I155" s="132" t="s">
        <v>132</v>
      </c>
      <c r="J155" s="132" t="s">
        <v>583</v>
      </c>
      <c r="K155" s="132" t="s">
        <v>583</v>
      </c>
      <c r="L155" s="132" t="s">
        <v>583</v>
      </c>
      <c r="M155" s="132" t="s">
        <v>583</v>
      </c>
      <c r="N155" s="133">
        <v>12000</v>
      </c>
      <c r="O155" s="133">
        <v>12000</v>
      </c>
      <c r="P155" s="131">
        <v>12731.88</v>
      </c>
      <c r="Q155" s="116" t="s">
        <v>98</v>
      </c>
      <c r="R155" s="116" t="s">
        <v>4753</v>
      </c>
      <c r="S155" s="116" t="s">
        <v>4754</v>
      </c>
      <c r="U155" s="29"/>
      <c r="V155" s="29"/>
      <c r="W155" s="29"/>
      <c r="X155" s="29"/>
      <c r="Y155" s="29"/>
      <c r="Z155" s="29"/>
      <c r="AA155" s="29"/>
      <c r="AB155" s="29"/>
      <c r="AC155" s="29"/>
      <c r="AD155" s="29"/>
      <c r="AE155" s="29"/>
      <c r="AF155" s="29"/>
      <c r="AG155" s="29"/>
      <c r="AH155" s="29"/>
      <c r="AI155" s="29"/>
      <c r="AJ155" s="29"/>
    </row>
    <row r="156" spans="1:36" s="30" customFormat="1" ht="69" customHeight="1" x14ac:dyDescent="0.25">
      <c r="A156" s="117" t="s">
        <v>4706</v>
      </c>
      <c r="B156" s="121" t="s">
        <v>12</v>
      </c>
      <c r="C156" s="122" t="s">
        <v>616</v>
      </c>
      <c r="D156" s="122" t="s">
        <v>617</v>
      </c>
      <c r="E156" s="123" t="s">
        <v>613</v>
      </c>
      <c r="F156" s="132"/>
      <c r="G156" s="132" t="s">
        <v>91</v>
      </c>
      <c r="H156" s="132" t="s">
        <v>614</v>
      </c>
      <c r="I156" s="132" t="s">
        <v>132</v>
      </c>
      <c r="J156" s="132"/>
      <c r="K156" s="132"/>
      <c r="L156" s="132"/>
      <c r="M156" s="132"/>
      <c r="N156" s="133">
        <v>227769.87</v>
      </c>
      <c r="O156" s="133">
        <v>222238.07</v>
      </c>
      <c r="P156" s="131">
        <v>227769.87</v>
      </c>
      <c r="Q156" s="116" t="s">
        <v>615</v>
      </c>
      <c r="R156" s="116" t="s">
        <v>4755</v>
      </c>
      <c r="S156" s="116" t="s">
        <v>4756</v>
      </c>
      <c r="U156" s="29"/>
      <c r="V156" s="29"/>
      <c r="W156" s="29"/>
      <c r="X156" s="29"/>
      <c r="Y156" s="29"/>
      <c r="Z156" s="29"/>
      <c r="AA156" s="29"/>
      <c r="AB156" s="29"/>
      <c r="AC156" s="29"/>
      <c r="AD156" s="29"/>
      <c r="AE156" s="29"/>
      <c r="AF156" s="29"/>
      <c r="AG156" s="29"/>
      <c r="AH156" s="29"/>
      <c r="AI156" s="29"/>
      <c r="AJ156" s="29"/>
    </row>
    <row r="157" spans="1:36" s="30" customFormat="1" ht="69" customHeight="1" x14ac:dyDescent="0.25">
      <c r="A157" s="115" t="s">
        <v>4702</v>
      </c>
      <c r="B157" s="121" t="s">
        <v>7</v>
      </c>
      <c r="C157" s="122" t="s">
        <v>3178</v>
      </c>
      <c r="D157" s="122" t="s">
        <v>4052</v>
      </c>
      <c r="E157" s="123" t="s">
        <v>618</v>
      </c>
      <c r="F157" s="132" t="s">
        <v>619</v>
      </c>
      <c r="G157" s="132" t="s">
        <v>91</v>
      </c>
      <c r="H157" s="132" t="s">
        <v>620</v>
      </c>
      <c r="I157" s="132"/>
      <c r="J157" s="132"/>
      <c r="K157" s="132"/>
      <c r="L157" s="132"/>
      <c r="M157" s="132"/>
      <c r="N157" s="133"/>
      <c r="O157" s="133"/>
      <c r="P157" s="131">
        <v>12860</v>
      </c>
      <c r="Q157" s="116" t="s">
        <v>98</v>
      </c>
      <c r="R157" s="116" t="s">
        <v>4753</v>
      </c>
      <c r="S157" s="116" t="s">
        <v>4754</v>
      </c>
      <c r="U157" s="29"/>
      <c r="V157" s="29"/>
      <c r="W157" s="29"/>
      <c r="X157" s="29"/>
      <c r="Y157" s="29"/>
      <c r="Z157" s="29"/>
      <c r="AA157" s="29"/>
      <c r="AB157" s="29"/>
      <c r="AC157" s="29"/>
      <c r="AD157" s="29"/>
      <c r="AE157" s="29"/>
      <c r="AF157" s="29"/>
      <c r="AG157" s="29"/>
      <c r="AH157" s="29"/>
      <c r="AI157" s="29"/>
      <c r="AJ157" s="29"/>
    </row>
    <row r="158" spans="1:36" s="30" customFormat="1" ht="69" customHeight="1" x14ac:dyDescent="0.25">
      <c r="A158" s="115" t="s">
        <v>4702</v>
      </c>
      <c r="B158" s="121" t="s">
        <v>7</v>
      </c>
      <c r="C158" s="122" t="s">
        <v>3178</v>
      </c>
      <c r="D158" s="122" t="s">
        <v>4052</v>
      </c>
      <c r="E158" s="123" t="s">
        <v>621</v>
      </c>
      <c r="F158" s="132" t="s">
        <v>622</v>
      </c>
      <c r="G158" s="132" t="s">
        <v>91</v>
      </c>
      <c r="H158" s="132" t="s">
        <v>620</v>
      </c>
      <c r="I158" s="132"/>
      <c r="J158" s="132"/>
      <c r="K158" s="132"/>
      <c r="L158" s="132"/>
      <c r="M158" s="132"/>
      <c r="N158" s="133"/>
      <c r="O158" s="133"/>
      <c r="P158" s="131">
        <v>12860</v>
      </c>
      <c r="Q158" s="116" t="s">
        <v>98</v>
      </c>
      <c r="R158" s="116" t="s">
        <v>4753</v>
      </c>
      <c r="S158" s="116" t="s">
        <v>4754</v>
      </c>
      <c r="U158" s="29"/>
      <c r="V158" s="29"/>
      <c r="W158" s="29"/>
      <c r="X158" s="29"/>
      <c r="Y158" s="29"/>
      <c r="Z158" s="29"/>
      <c r="AA158" s="29"/>
      <c r="AB158" s="29"/>
      <c r="AC158" s="29"/>
      <c r="AD158" s="29"/>
      <c r="AE158" s="29"/>
      <c r="AF158" s="29"/>
      <c r="AG158" s="29"/>
      <c r="AH158" s="29"/>
      <c r="AI158" s="29"/>
      <c r="AJ158" s="29"/>
    </row>
    <row r="159" spans="1:36" s="30" customFormat="1" ht="69" customHeight="1" x14ac:dyDescent="0.25">
      <c r="A159" s="115" t="s">
        <v>4702</v>
      </c>
      <c r="B159" s="121" t="s">
        <v>7</v>
      </c>
      <c r="C159" s="122" t="s">
        <v>3178</v>
      </c>
      <c r="D159" s="122" t="s">
        <v>4052</v>
      </c>
      <c r="E159" s="123" t="s">
        <v>623</v>
      </c>
      <c r="F159" s="132" t="s">
        <v>622</v>
      </c>
      <c r="G159" s="132" t="s">
        <v>91</v>
      </c>
      <c r="H159" s="132" t="s">
        <v>620</v>
      </c>
      <c r="I159" s="132"/>
      <c r="J159" s="132"/>
      <c r="K159" s="132"/>
      <c r="L159" s="132"/>
      <c r="M159" s="132"/>
      <c r="N159" s="133"/>
      <c r="O159" s="133"/>
      <c r="P159" s="131">
        <v>8025</v>
      </c>
      <c r="Q159" s="116" t="s">
        <v>98</v>
      </c>
      <c r="R159" s="116" t="s">
        <v>4753</v>
      </c>
      <c r="S159" s="116" t="s">
        <v>4754</v>
      </c>
      <c r="U159" s="29"/>
      <c r="V159" s="29"/>
      <c r="W159" s="29"/>
      <c r="X159" s="29"/>
      <c r="Y159" s="29"/>
      <c r="Z159" s="29"/>
      <c r="AA159" s="29"/>
      <c r="AB159" s="29"/>
      <c r="AC159" s="29"/>
      <c r="AD159" s="29"/>
      <c r="AE159" s="29"/>
      <c r="AF159" s="29"/>
      <c r="AG159" s="29"/>
      <c r="AH159" s="29"/>
      <c r="AI159" s="29"/>
      <c r="AJ159" s="29"/>
    </row>
    <row r="160" spans="1:36" s="30" customFormat="1" ht="69" customHeight="1" x14ac:dyDescent="0.25">
      <c r="A160" s="115" t="s">
        <v>4702</v>
      </c>
      <c r="B160" s="121" t="s">
        <v>7</v>
      </c>
      <c r="C160" s="122" t="s">
        <v>3178</v>
      </c>
      <c r="D160" s="122" t="s">
        <v>4052</v>
      </c>
      <c r="E160" s="123" t="s">
        <v>625</v>
      </c>
      <c r="F160" s="132" t="s">
        <v>626</v>
      </c>
      <c r="G160" s="132" t="s">
        <v>91</v>
      </c>
      <c r="H160" s="132" t="s">
        <v>620</v>
      </c>
      <c r="I160" s="132"/>
      <c r="J160" s="132"/>
      <c r="K160" s="132"/>
      <c r="L160" s="132"/>
      <c r="M160" s="132"/>
      <c r="N160" s="133"/>
      <c r="O160" s="133"/>
      <c r="P160" s="131">
        <v>7400</v>
      </c>
      <c r="Q160" s="116" t="s">
        <v>98</v>
      </c>
      <c r="R160" s="116" t="s">
        <v>4753</v>
      </c>
      <c r="S160" s="116" t="s">
        <v>4754</v>
      </c>
      <c r="U160" s="29"/>
      <c r="V160" s="29"/>
      <c r="W160" s="29"/>
      <c r="X160" s="29"/>
      <c r="Y160" s="29"/>
      <c r="Z160" s="29"/>
      <c r="AA160" s="29"/>
      <c r="AB160" s="29"/>
      <c r="AC160" s="29"/>
      <c r="AD160" s="29"/>
      <c r="AE160" s="29"/>
      <c r="AF160" s="29"/>
      <c r="AG160" s="29"/>
      <c r="AH160" s="29"/>
      <c r="AI160" s="29"/>
      <c r="AJ160" s="29"/>
    </row>
    <row r="161" spans="1:36" s="30" customFormat="1" ht="69" customHeight="1" x14ac:dyDescent="0.25">
      <c r="A161" s="115" t="s">
        <v>4702</v>
      </c>
      <c r="B161" s="121" t="s">
        <v>7</v>
      </c>
      <c r="C161" s="122" t="s">
        <v>3178</v>
      </c>
      <c r="D161" s="122" t="s">
        <v>4052</v>
      </c>
      <c r="E161" s="123" t="s">
        <v>628</v>
      </c>
      <c r="F161" s="132" t="s">
        <v>629</v>
      </c>
      <c r="G161" s="132" t="s">
        <v>91</v>
      </c>
      <c r="H161" s="132" t="s">
        <v>620</v>
      </c>
      <c r="I161" s="132"/>
      <c r="J161" s="132"/>
      <c r="K161" s="132"/>
      <c r="L161" s="132"/>
      <c r="M161" s="132"/>
      <c r="N161" s="133"/>
      <c r="O161" s="133"/>
      <c r="P161" s="131">
        <v>7400</v>
      </c>
      <c r="Q161" s="116" t="s">
        <v>98</v>
      </c>
      <c r="R161" s="116" t="s">
        <v>4753</v>
      </c>
      <c r="S161" s="116" t="s">
        <v>4754</v>
      </c>
      <c r="U161" s="29"/>
      <c r="V161" s="29"/>
      <c r="W161" s="29"/>
      <c r="X161" s="29"/>
      <c r="Y161" s="29"/>
      <c r="Z161" s="29"/>
      <c r="AA161" s="29"/>
      <c r="AB161" s="29"/>
      <c r="AC161" s="29"/>
      <c r="AD161" s="29"/>
      <c r="AE161" s="29"/>
      <c r="AF161" s="29"/>
      <c r="AG161" s="29"/>
      <c r="AH161" s="29"/>
      <c r="AI161" s="29"/>
      <c r="AJ161" s="29"/>
    </row>
    <row r="162" spans="1:36" s="30" customFormat="1" ht="69" customHeight="1" x14ac:dyDescent="0.25">
      <c r="A162" s="115" t="s">
        <v>4702</v>
      </c>
      <c r="B162" s="121"/>
      <c r="C162" s="122" t="s">
        <v>3178</v>
      </c>
      <c r="D162" s="122" t="s">
        <v>3176</v>
      </c>
      <c r="E162" s="123" t="s">
        <v>3176</v>
      </c>
      <c r="F162" s="132" t="s">
        <v>3177</v>
      </c>
      <c r="G162" s="132" t="s">
        <v>91</v>
      </c>
      <c r="H162" s="132" t="s">
        <v>578</v>
      </c>
      <c r="I162" s="132"/>
      <c r="J162" s="132" t="s">
        <v>579</v>
      </c>
      <c r="K162" s="132" t="s">
        <v>580</v>
      </c>
      <c r="L162" s="132" t="s">
        <v>580</v>
      </c>
      <c r="M162" s="132" t="s">
        <v>580</v>
      </c>
      <c r="N162" s="133"/>
      <c r="O162" s="133"/>
      <c r="P162" s="131"/>
      <c r="Q162" s="116" t="s">
        <v>98</v>
      </c>
      <c r="R162" s="116" t="s">
        <v>4753</v>
      </c>
      <c r="S162" s="116" t="s">
        <v>4754</v>
      </c>
      <c r="U162" s="29"/>
      <c r="V162" s="29"/>
      <c r="W162" s="29"/>
      <c r="X162" s="29"/>
      <c r="Y162" s="29"/>
      <c r="Z162" s="29"/>
      <c r="AA162" s="29"/>
      <c r="AB162" s="29"/>
      <c r="AC162" s="29"/>
      <c r="AD162" s="29"/>
      <c r="AE162" s="29"/>
      <c r="AF162" s="29"/>
      <c r="AG162" s="29"/>
      <c r="AH162" s="29"/>
      <c r="AI162" s="29"/>
      <c r="AJ162" s="29"/>
    </row>
    <row r="163" spans="1:36" s="30" customFormat="1" ht="69" customHeight="1" x14ac:dyDescent="0.25">
      <c r="A163" s="115" t="s">
        <v>4702</v>
      </c>
      <c r="B163" s="121" t="s">
        <v>67</v>
      </c>
      <c r="C163" s="122" t="s">
        <v>707</v>
      </c>
      <c r="D163" s="122" t="s">
        <v>708</v>
      </c>
      <c r="E163" s="123" t="s">
        <v>703</v>
      </c>
      <c r="F163" s="132" t="s">
        <v>704</v>
      </c>
      <c r="G163" s="132" t="s">
        <v>91</v>
      </c>
      <c r="H163" s="132" t="s">
        <v>705</v>
      </c>
      <c r="I163" s="132" t="s">
        <v>132</v>
      </c>
      <c r="J163" s="132" t="s">
        <v>706</v>
      </c>
      <c r="K163" s="141">
        <v>2000</v>
      </c>
      <c r="L163" s="141">
        <v>1375</v>
      </c>
      <c r="M163" s="141">
        <v>2500</v>
      </c>
      <c r="N163" s="133">
        <v>2000</v>
      </c>
      <c r="O163" s="133">
        <v>1375</v>
      </c>
      <c r="P163" s="131">
        <v>2000</v>
      </c>
      <c r="Q163" s="116" t="s">
        <v>98</v>
      </c>
      <c r="R163" s="116" t="s">
        <v>4730</v>
      </c>
      <c r="S163" s="116" t="s">
        <v>4757</v>
      </c>
      <c r="U163" s="29"/>
      <c r="V163" s="29"/>
      <c r="W163" s="29"/>
      <c r="X163" s="29"/>
      <c r="Y163" s="29"/>
      <c r="Z163" s="29"/>
      <c r="AA163" s="29"/>
      <c r="AB163" s="29"/>
      <c r="AC163" s="29"/>
      <c r="AD163" s="29"/>
      <c r="AE163" s="29"/>
      <c r="AF163" s="29"/>
      <c r="AG163" s="29"/>
      <c r="AH163" s="29"/>
      <c r="AI163" s="29"/>
      <c r="AJ163" s="29"/>
    </row>
    <row r="164" spans="1:36" s="30" customFormat="1" ht="69" customHeight="1" x14ac:dyDescent="0.25">
      <c r="A164" s="117" t="s">
        <v>4706</v>
      </c>
      <c r="B164" s="121" t="s">
        <v>13</v>
      </c>
      <c r="C164" s="122" t="s">
        <v>3179</v>
      </c>
      <c r="D164" s="122" t="s">
        <v>137</v>
      </c>
      <c r="E164" s="123" t="s">
        <v>137</v>
      </c>
      <c r="F164" s="132" t="s">
        <v>138</v>
      </c>
      <c r="G164" s="132" t="s">
        <v>91</v>
      </c>
      <c r="H164" s="132" t="s">
        <v>139</v>
      </c>
      <c r="I164" s="132" t="s">
        <v>132</v>
      </c>
      <c r="J164" s="132" t="s">
        <v>141</v>
      </c>
      <c r="K164" s="132" t="s">
        <v>142</v>
      </c>
      <c r="L164" s="136"/>
      <c r="M164" s="132" t="s">
        <v>142</v>
      </c>
      <c r="N164" s="133">
        <v>297651</v>
      </c>
      <c r="O164" s="133"/>
      <c r="P164" s="131"/>
      <c r="Q164" s="116" t="s">
        <v>140</v>
      </c>
      <c r="R164" s="116" t="s">
        <v>4725</v>
      </c>
      <c r="S164" s="116"/>
      <c r="U164" s="29"/>
      <c r="V164" s="29"/>
      <c r="W164" s="29"/>
      <c r="X164" s="29"/>
      <c r="Y164" s="29"/>
      <c r="Z164" s="29"/>
      <c r="AA164" s="29"/>
      <c r="AB164" s="29"/>
      <c r="AC164" s="29"/>
      <c r="AD164" s="29"/>
      <c r="AE164" s="29"/>
      <c r="AF164" s="29"/>
      <c r="AG164" s="29"/>
      <c r="AH164" s="29"/>
      <c r="AI164" s="29"/>
      <c r="AJ164" s="29"/>
    </row>
    <row r="165" spans="1:36" s="30" customFormat="1" ht="69" customHeight="1" x14ac:dyDescent="0.25">
      <c r="A165" s="117" t="s">
        <v>4706</v>
      </c>
      <c r="B165" s="121" t="s">
        <v>7</v>
      </c>
      <c r="C165" s="122" t="s">
        <v>749</v>
      </c>
      <c r="D165" s="122" t="s">
        <v>742</v>
      </c>
      <c r="E165" s="123" t="s">
        <v>742</v>
      </c>
      <c r="F165" s="132" t="s">
        <v>743</v>
      </c>
      <c r="G165" s="132" t="s">
        <v>91</v>
      </c>
      <c r="H165" s="132" t="s">
        <v>744</v>
      </c>
      <c r="I165" s="132"/>
      <c r="J165" s="132" t="s">
        <v>745</v>
      </c>
      <c r="K165" s="132" t="s">
        <v>746</v>
      </c>
      <c r="L165" s="132" t="s">
        <v>747</v>
      </c>
      <c r="M165" s="132" t="s">
        <v>748</v>
      </c>
      <c r="N165" s="133">
        <v>1343.56</v>
      </c>
      <c r="O165" s="133">
        <v>0</v>
      </c>
      <c r="P165" s="131">
        <v>1343.56</v>
      </c>
      <c r="Q165" s="116" t="s">
        <v>157</v>
      </c>
      <c r="R165" s="116" t="s">
        <v>2285</v>
      </c>
      <c r="S165" s="116"/>
      <c r="U165" s="29"/>
      <c r="V165" s="29"/>
      <c r="W165" s="29"/>
      <c r="X165" s="29"/>
      <c r="Y165" s="29"/>
      <c r="Z165" s="29"/>
      <c r="AA165" s="29"/>
      <c r="AB165" s="29"/>
      <c r="AC165" s="29"/>
      <c r="AD165" s="29"/>
      <c r="AE165" s="29"/>
      <c r="AF165" s="29"/>
      <c r="AG165" s="29"/>
      <c r="AH165" s="29"/>
      <c r="AI165" s="29"/>
      <c r="AJ165" s="29"/>
    </row>
    <row r="166" spans="1:36" s="30" customFormat="1" ht="69" customHeight="1" x14ac:dyDescent="0.25">
      <c r="A166" s="117" t="s">
        <v>4706</v>
      </c>
      <c r="B166" s="121" t="s">
        <v>7</v>
      </c>
      <c r="C166" s="122" t="s">
        <v>749</v>
      </c>
      <c r="D166" s="122" t="s">
        <v>742</v>
      </c>
      <c r="E166" s="123" t="s">
        <v>742</v>
      </c>
      <c r="F166" s="132" t="s">
        <v>750</v>
      </c>
      <c r="G166" s="132" t="s">
        <v>91</v>
      </c>
      <c r="H166" s="132" t="s">
        <v>744</v>
      </c>
      <c r="I166" s="132"/>
      <c r="J166" s="132" t="s">
        <v>751</v>
      </c>
      <c r="K166" s="132" t="s">
        <v>752</v>
      </c>
      <c r="L166" s="132" t="s">
        <v>753</v>
      </c>
      <c r="M166" s="132" t="s">
        <v>754</v>
      </c>
      <c r="N166" s="133">
        <v>357.52</v>
      </c>
      <c r="O166" s="133">
        <v>0</v>
      </c>
      <c r="P166" s="131">
        <v>357.52</v>
      </c>
      <c r="Q166" s="116" t="s">
        <v>157</v>
      </c>
      <c r="R166" s="116" t="s">
        <v>2285</v>
      </c>
      <c r="S166" s="116"/>
      <c r="U166" s="29"/>
      <c r="V166" s="29"/>
      <c r="W166" s="29"/>
      <c r="X166" s="29"/>
      <c r="Y166" s="29"/>
      <c r="Z166" s="29"/>
      <c r="AA166" s="29"/>
      <c r="AB166" s="29"/>
      <c r="AC166" s="29"/>
      <c r="AD166" s="29"/>
      <c r="AE166" s="29"/>
      <c r="AF166" s="29"/>
      <c r="AG166" s="29"/>
      <c r="AH166" s="29"/>
      <c r="AI166" s="29"/>
      <c r="AJ166" s="29"/>
    </row>
    <row r="167" spans="1:36" s="30" customFormat="1" ht="69" customHeight="1" x14ac:dyDescent="0.25">
      <c r="A167" s="117" t="s">
        <v>4706</v>
      </c>
      <c r="B167" s="121" t="s">
        <v>8</v>
      </c>
      <c r="C167" s="122" t="s">
        <v>651</v>
      </c>
      <c r="D167" s="122" t="s">
        <v>652</v>
      </c>
      <c r="E167" s="123" t="s">
        <v>755</v>
      </c>
      <c r="F167" s="132" t="s">
        <v>756</v>
      </c>
      <c r="G167" s="132" t="s">
        <v>91</v>
      </c>
      <c r="H167" s="132" t="s">
        <v>757</v>
      </c>
      <c r="I167" s="132"/>
      <c r="J167" s="132" t="s">
        <v>758</v>
      </c>
      <c r="K167" s="132">
        <v>100</v>
      </c>
      <c r="L167" s="139">
        <v>0.67</v>
      </c>
      <c r="M167" s="132">
        <v>100</v>
      </c>
      <c r="N167" s="133">
        <v>1100</v>
      </c>
      <c r="O167" s="133">
        <v>783.92</v>
      </c>
      <c r="P167" s="131">
        <v>1100</v>
      </c>
      <c r="Q167" s="116" t="s">
        <v>113</v>
      </c>
      <c r="R167" s="116" t="s">
        <v>4758</v>
      </c>
      <c r="S167" s="116" t="s">
        <v>4759</v>
      </c>
      <c r="U167" s="29"/>
      <c r="V167" s="29"/>
      <c r="W167" s="29"/>
      <c r="X167" s="29"/>
      <c r="Y167" s="29"/>
      <c r="Z167" s="29"/>
      <c r="AA167" s="29"/>
      <c r="AB167" s="29"/>
      <c r="AC167" s="29"/>
      <c r="AD167" s="29"/>
      <c r="AE167" s="29"/>
      <c r="AF167" s="29"/>
      <c r="AG167" s="29"/>
      <c r="AH167" s="29"/>
      <c r="AI167" s="29"/>
      <c r="AJ167" s="29"/>
    </row>
    <row r="168" spans="1:36" s="30" customFormat="1" ht="69" customHeight="1" x14ac:dyDescent="0.25">
      <c r="A168" s="117" t="s">
        <v>4706</v>
      </c>
      <c r="B168" s="121" t="s">
        <v>9</v>
      </c>
      <c r="C168" s="122" t="s">
        <v>651</v>
      </c>
      <c r="D168" s="122" t="s">
        <v>652</v>
      </c>
      <c r="E168" s="123" t="s">
        <v>659</v>
      </c>
      <c r="F168" s="132" t="s">
        <v>660</v>
      </c>
      <c r="G168" s="132" t="s">
        <v>91</v>
      </c>
      <c r="H168" s="132" t="s">
        <v>16</v>
      </c>
      <c r="I168" s="132" t="s">
        <v>132</v>
      </c>
      <c r="J168" s="132" t="s">
        <v>661</v>
      </c>
      <c r="K168" s="139">
        <v>1</v>
      </c>
      <c r="L168" s="139">
        <v>1</v>
      </c>
      <c r="M168" s="139">
        <v>1</v>
      </c>
      <c r="N168" s="133">
        <v>21000</v>
      </c>
      <c r="O168" s="133">
        <v>21000</v>
      </c>
      <c r="P168" s="131">
        <v>23000</v>
      </c>
      <c r="Q168" s="116" t="s">
        <v>113</v>
      </c>
      <c r="R168" s="116" t="s">
        <v>4758</v>
      </c>
      <c r="S168" s="116" t="s">
        <v>4759</v>
      </c>
      <c r="U168" s="29"/>
      <c r="V168" s="29"/>
      <c r="W168" s="29"/>
      <c r="X168" s="29"/>
      <c r="Y168" s="29"/>
      <c r="Z168" s="29"/>
      <c r="AA168" s="29"/>
      <c r="AB168" s="29"/>
      <c r="AC168" s="29"/>
      <c r="AD168" s="29"/>
      <c r="AE168" s="29"/>
      <c r="AF168" s="29"/>
      <c r="AG168" s="29"/>
      <c r="AH168" s="29"/>
      <c r="AI168" s="29"/>
      <c r="AJ168" s="29"/>
    </row>
    <row r="169" spans="1:36" s="30" customFormat="1" ht="69" customHeight="1" x14ac:dyDescent="0.25">
      <c r="A169" s="117" t="s">
        <v>4706</v>
      </c>
      <c r="B169" s="121" t="s">
        <v>709</v>
      </c>
      <c r="C169" s="122" t="s">
        <v>651</v>
      </c>
      <c r="D169" s="122" t="s">
        <v>652</v>
      </c>
      <c r="E169" s="123" t="s">
        <v>710</v>
      </c>
      <c r="F169" s="132" t="s">
        <v>711</v>
      </c>
      <c r="G169" s="132"/>
      <c r="H169" s="132" t="s">
        <v>712</v>
      </c>
      <c r="I169" s="132"/>
      <c r="J169" s="132" t="s">
        <v>714</v>
      </c>
      <c r="K169" s="132">
        <v>1</v>
      </c>
      <c r="L169" s="132">
        <v>1</v>
      </c>
      <c r="M169" s="132">
        <v>1</v>
      </c>
      <c r="N169" s="134">
        <v>600</v>
      </c>
      <c r="O169" s="134">
        <v>0</v>
      </c>
      <c r="P169" s="131">
        <v>600</v>
      </c>
      <c r="Q169" s="116" t="s">
        <v>113</v>
      </c>
      <c r="R169" s="116" t="s">
        <v>4758</v>
      </c>
      <c r="S169" s="116" t="s">
        <v>4759</v>
      </c>
      <c r="U169" s="29"/>
      <c r="V169" s="29"/>
      <c r="W169" s="29"/>
      <c r="X169" s="29"/>
      <c r="Y169" s="29"/>
      <c r="Z169" s="29"/>
      <c r="AA169" s="29"/>
      <c r="AB169" s="29"/>
      <c r="AC169" s="29"/>
      <c r="AD169" s="29"/>
      <c r="AE169" s="29"/>
      <c r="AF169" s="29"/>
      <c r="AG169" s="29"/>
      <c r="AH169" s="29"/>
      <c r="AI169" s="29"/>
      <c r="AJ169" s="29"/>
    </row>
    <row r="170" spans="1:36" s="30" customFormat="1" ht="69" customHeight="1" x14ac:dyDescent="0.25">
      <c r="A170" s="117" t="s">
        <v>4706</v>
      </c>
      <c r="B170" s="121" t="s">
        <v>791</v>
      </c>
      <c r="C170" s="122" t="s">
        <v>651</v>
      </c>
      <c r="D170" s="122" t="s">
        <v>652</v>
      </c>
      <c r="E170" s="123" t="s">
        <v>661</v>
      </c>
      <c r="F170" s="132" t="s">
        <v>792</v>
      </c>
      <c r="G170" s="132" t="s">
        <v>91</v>
      </c>
      <c r="H170" s="132" t="s">
        <v>793</v>
      </c>
      <c r="I170" s="132" t="s">
        <v>794</v>
      </c>
      <c r="J170" s="132" t="s">
        <v>795</v>
      </c>
      <c r="K170" s="132">
        <v>3</v>
      </c>
      <c r="L170" s="136">
        <v>1</v>
      </c>
      <c r="M170" s="132">
        <v>3</v>
      </c>
      <c r="N170" s="134">
        <v>4000</v>
      </c>
      <c r="O170" s="133">
        <v>3500</v>
      </c>
      <c r="P170" s="131">
        <v>4000</v>
      </c>
      <c r="Q170" s="116" t="s">
        <v>113</v>
      </c>
      <c r="R170" s="116" t="s">
        <v>4758</v>
      </c>
      <c r="S170" s="116" t="s">
        <v>4759</v>
      </c>
      <c r="U170" s="29"/>
      <c r="V170" s="29"/>
      <c r="W170" s="29"/>
      <c r="X170" s="29"/>
      <c r="Y170" s="29"/>
      <c r="Z170" s="29"/>
      <c r="AA170" s="29"/>
      <c r="AB170" s="29"/>
      <c r="AC170" s="29"/>
      <c r="AD170" s="29"/>
      <c r="AE170" s="29"/>
      <c r="AF170" s="29"/>
      <c r="AG170" s="29"/>
      <c r="AH170" s="29"/>
      <c r="AI170" s="29"/>
      <c r="AJ170" s="29"/>
    </row>
    <row r="171" spans="1:36" s="30" customFormat="1" ht="69" customHeight="1" x14ac:dyDescent="0.25">
      <c r="A171" s="117" t="s">
        <v>4706</v>
      </c>
      <c r="B171" s="121" t="s">
        <v>763</v>
      </c>
      <c r="C171" s="122" t="s">
        <v>651</v>
      </c>
      <c r="D171" s="122" t="s">
        <v>652</v>
      </c>
      <c r="E171" s="123" t="s">
        <v>764</v>
      </c>
      <c r="F171" s="132" t="s">
        <v>765</v>
      </c>
      <c r="G171" s="132"/>
      <c r="H171" s="132" t="s">
        <v>757</v>
      </c>
      <c r="I171" s="132"/>
      <c r="J171" s="132"/>
      <c r="K171" s="132"/>
      <c r="L171" s="132"/>
      <c r="M171" s="132"/>
      <c r="N171" s="133">
        <v>600</v>
      </c>
      <c r="O171" s="133">
        <v>600</v>
      </c>
      <c r="P171" s="131"/>
      <c r="Q171" s="116" t="s">
        <v>113</v>
      </c>
      <c r="R171" s="116" t="s">
        <v>4758</v>
      </c>
      <c r="S171" s="116" t="s">
        <v>4759</v>
      </c>
      <c r="U171" s="29"/>
      <c r="V171" s="29"/>
      <c r="W171" s="29"/>
      <c r="X171" s="29"/>
      <c r="Y171" s="29"/>
      <c r="Z171" s="29"/>
      <c r="AA171" s="29"/>
      <c r="AB171" s="29"/>
      <c r="AC171" s="29"/>
      <c r="AD171" s="29"/>
      <c r="AE171" s="29"/>
      <c r="AF171" s="29"/>
      <c r="AG171" s="29"/>
      <c r="AH171" s="29"/>
      <c r="AI171" s="29"/>
      <c r="AJ171" s="29"/>
    </row>
    <row r="172" spans="1:36" s="30" customFormat="1" ht="69" customHeight="1" x14ac:dyDescent="0.25">
      <c r="A172" s="117" t="s">
        <v>4706</v>
      </c>
      <c r="B172" s="121" t="s">
        <v>128</v>
      </c>
      <c r="C172" s="122" t="s">
        <v>651</v>
      </c>
      <c r="D172" s="122" t="s">
        <v>652</v>
      </c>
      <c r="E172" s="123" t="s">
        <v>647</v>
      </c>
      <c r="F172" s="132" t="s">
        <v>648</v>
      </c>
      <c r="G172" s="132" t="s">
        <v>91</v>
      </c>
      <c r="H172" s="132" t="s">
        <v>649</v>
      </c>
      <c r="I172" s="132"/>
      <c r="J172" s="132" t="s">
        <v>650</v>
      </c>
      <c r="K172" s="132">
        <v>1</v>
      </c>
      <c r="L172" s="136">
        <v>1</v>
      </c>
      <c r="M172" s="132">
        <v>1</v>
      </c>
      <c r="N172" s="134">
        <v>10000</v>
      </c>
      <c r="O172" s="133">
        <v>1121</v>
      </c>
      <c r="P172" s="131">
        <v>10000</v>
      </c>
      <c r="Q172" s="116" t="s">
        <v>113</v>
      </c>
      <c r="R172" s="116" t="s">
        <v>4758</v>
      </c>
      <c r="S172" s="116" t="s">
        <v>4759</v>
      </c>
      <c r="U172" s="29"/>
      <c r="V172" s="29"/>
      <c r="W172" s="29"/>
      <c r="X172" s="29"/>
      <c r="Y172" s="29"/>
      <c r="Z172" s="29"/>
      <c r="AA172" s="29"/>
      <c r="AB172" s="29"/>
      <c r="AC172" s="29"/>
      <c r="AD172" s="29"/>
      <c r="AE172" s="29"/>
      <c r="AF172" s="29"/>
      <c r="AG172" s="29"/>
      <c r="AH172" s="29"/>
      <c r="AI172" s="29"/>
      <c r="AJ172" s="29"/>
    </row>
    <row r="173" spans="1:36" s="30" customFormat="1" ht="69" customHeight="1" x14ac:dyDescent="0.25">
      <c r="A173" s="115" t="s">
        <v>4702</v>
      </c>
      <c r="B173" s="121" t="s">
        <v>7</v>
      </c>
      <c r="C173" s="122" t="s">
        <v>771</v>
      </c>
      <c r="D173" s="122" t="s">
        <v>772</v>
      </c>
      <c r="E173" s="123" t="s">
        <v>766</v>
      </c>
      <c r="F173" s="132" t="s">
        <v>767</v>
      </c>
      <c r="G173" s="132" t="s">
        <v>91</v>
      </c>
      <c r="H173" s="132" t="s">
        <v>768</v>
      </c>
      <c r="I173" s="132"/>
      <c r="J173" s="132" t="s">
        <v>769</v>
      </c>
      <c r="K173" s="132">
        <v>64</v>
      </c>
      <c r="L173" s="132">
        <v>52</v>
      </c>
      <c r="M173" s="132">
        <v>64</v>
      </c>
      <c r="N173" s="133">
        <v>124335.36</v>
      </c>
      <c r="O173" s="133">
        <v>124335.36</v>
      </c>
      <c r="P173" s="131">
        <v>140000</v>
      </c>
      <c r="Q173" s="116" t="s">
        <v>98</v>
      </c>
      <c r="R173" s="116" t="s">
        <v>4730</v>
      </c>
      <c r="S173" s="125"/>
      <c r="U173" s="29"/>
      <c r="V173" s="29"/>
      <c r="W173" s="29"/>
      <c r="X173" s="29"/>
      <c r="Y173" s="29"/>
      <c r="Z173" s="29"/>
      <c r="AA173" s="29"/>
      <c r="AB173" s="29"/>
      <c r="AC173" s="29"/>
      <c r="AD173" s="29"/>
      <c r="AE173" s="29"/>
      <c r="AF173" s="29"/>
      <c r="AG173" s="29"/>
      <c r="AH173" s="29"/>
      <c r="AI173" s="29"/>
      <c r="AJ173" s="29"/>
    </row>
    <row r="174" spans="1:36" s="30" customFormat="1" ht="69" customHeight="1" x14ac:dyDescent="0.25">
      <c r="A174" s="115" t="s">
        <v>4702</v>
      </c>
      <c r="B174" s="121" t="s">
        <v>7</v>
      </c>
      <c r="C174" s="122" t="s">
        <v>778</v>
      </c>
      <c r="D174" s="122" t="s">
        <v>779</v>
      </c>
      <c r="E174" s="123" t="s">
        <v>773</v>
      </c>
      <c r="F174" s="132" t="s">
        <v>774</v>
      </c>
      <c r="G174" s="132" t="s">
        <v>91</v>
      </c>
      <c r="H174" s="132" t="s">
        <v>775</v>
      </c>
      <c r="I174" s="132"/>
      <c r="J174" s="132" t="s">
        <v>776</v>
      </c>
      <c r="K174" s="132">
        <v>10000</v>
      </c>
      <c r="L174" s="132">
        <v>10500</v>
      </c>
      <c r="M174" s="132">
        <v>10500</v>
      </c>
      <c r="N174" s="133">
        <v>325000</v>
      </c>
      <c r="O174" s="133">
        <v>254206.89</v>
      </c>
      <c r="P174" s="131">
        <v>398125</v>
      </c>
      <c r="Q174" s="116" t="s">
        <v>98</v>
      </c>
      <c r="R174" s="116" t="s">
        <v>4730</v>
      </c>
      <c r="S174" s="125"/>
      <c r="U174" s="29"/>
      <c r="V174" s="29"/>
      <c r="W174" s="29"/>
      <c r="X174" s="29"/>
      <c r="Y174" s="29"/>
      <c r="Z174" s="29"/>
      <c r="AA174" s="29"/>
      <c r="AB174" s="29"/>
      <c r="AC174" s="29"/>
      <c r="AD174" s="29"/>
      <c r="AE174" s="29"/>
      <c r="AF174" s="29"/>
      <c r="AG174" s="29"/>
      <c r="AH174" s="29"/>
      <c r="AI174" s="29"/>
      <c r="AJ174" s="29"/>
    </row>
    <row r="175" spans="1:36" s="30" customFormat="1" ht="69" customHeight="1" x14ac:dyDescent="0.25">
      <c r="A175" s="115" t="s">
        <v>4702</v>
      </c>
      <c r="B175" s="121" t="s">
        <v>7</v>
      </c>
      <c r="C175" s="122" t="s">
        <v>783</v>
      </c>
      <c r="D175" s="122" t="s">
        <v>784</v>
      </c>
      <c r="E175" s="123" t="s">
        <v>780</v>
      </c>
      <c r="F175" s="132" t="s">
        <v>781</v>
      </c>
      <c r="G175" s="132" t="s">
        <v>91</v>
      </c>
      <c r="H175" s="132" t="s">
        <v>782</v>
      </c>
      <c r="I175" s="132"/>
      <c r="J175" s="132" t="s">
        <v>769</v>
      </c>
      <c r="K175" s="132">
        <v>18</v>
      </c>
      <c r="L175" s="132">
        <v>10</v>
      </c>
      <c r="M175" s="132">
        <v>18</v>
      </c>
      <c r="N175" s="133">
        <v>35640</v>
      </c>
      <c r="O175" s="133">
        <v>35640</v>
      </c>
      <c r="P175" s="131">
        <v>35640</v>
      </c>
      <c r="Q175" s="116" t="s">
        <v>98</v>
      </c>
      <c r="R175" s="116" t="s">
        <v>4730</v>
      </c>
      <c r="S175" s="125"/>
      <c r="U175" s="29"/>
      <c r="V175" s="29"/>
      <c r="W175" s="29"/>
      <c r="X175" s="29"/>
      <c r="Y175" s="29"/>
      <c r="Z175" s="29"/>
      <c r="AA175" s="29"/>
      <c r="AB175" s="29"/>
      <c r="AC175" s="29"/>
      <c r="AD175" s="29"/>
      <c r="AE175" s="29"/>
      <c r="AF175" s="29"/>
      <c r="AG175" s="29"/>
      <c r="AH175" s="29"/>
      <c r="AI175" s="29"/>
      <c r="AJ175" s="29"/>
    </row>
    <row r="176" spans="1:36" s="30" customFormat="1" ht="69" customHeight="1" x14ac:dyDescent="0.25">
      <c r="A176" s="117" t="s">
        <v>4706</v>
      </c>
      <c r="B176" s="121" t="s">
        <v>12</v>
      </c>
      <c r="C176" s="122" t="s">
        <v>677</v>
      </c>
      <c r="D176" s="122" t="s">
        <v>678</v>
      </c>
      <c r="E176" s="123" t="s">
        <v>675</v>
      </c>
      <c r="F176" s="132"/>
      <c r="G176" s="132"/>
      <c r="H176" s="132" t="s">
        <v>676</v>
      </c>
      <c r="I176" s="132"/>
      <c r="J176" s="132"/>
      <c r="K176" s="132"/>
      <c r="L176" s="132"/>
      <c r="M176" s="132"/>
      <c r="N176" s="133">
        <v>279999.35999999999</v>
      </c>
      <c r="O176" s="133">
        <v>138847.5</v>
      </c>
      <c r="P176" s="131">
        <v>596613.44999999995</v>
      </c>
      <c r="Q176" s="116" t="s">
        <v>140</v>
      </c>
      <c r="R176" s="116" t="s">
        <v>250</v>
      </c>
      <c r="S176" s="116" t="s">
        <v>4743</v>
      </c>
      <c r="U176" s="29"/>
      <c r="V176" s="29"/>
      <c r="W176" s="29"/>
      <c r="X176" s="29"/>
      <c r="Y176" s="29"/>
      <c r="Z176" s="29"/>
      <c r="AA176" s="29"/>
      <c r="AB176" s="29"/>
      <c r="AC176" s="29"/>
      <c r="AD176" s="29"/>
      <c r="AE176" s="29"/>
      <c r="AF176" s="29"/>
      <c r="AG176" s="29"/>
      <c r="AH176" s="29"/>
      <c r="AI176" s="29"/>
      <c r="AJ176" s="29"/>
    </row>
    <row r="177" spans="1:36" s="30" customFormat="1" ht="69" customHeight="1" x14ac:dyDescent="0.25">
      <c r="A177" s="117" t="s">
        <v>4706</v>
      </c>
      <c r="B177" s="121" t="s">
        <v>8</v>
      </c>
      <c r="C177" s="122" t="s">
        <v>3183</v>
      </c>
      <c r="D177" s="122" t="s">
        <v>3184</v>
      </c>
      <c r="E177" s="123" t="s">
        <v>785</v>
      </c>
      <c r="F177" s="132" t="s">
        <v>786</v>
      </c>
      <c r="G177" s="132" t="s">
        <v>91</v>
      </c>
      <c r="H177" s="132" t="s">
        <v>787</v>
      </c>
      <c r="I177" s="132"/>
      <c r="J177" s="132" t="s">
        <v>789</v>
      </c>
      <c r="K177" s="132">
        <v>100</v>
      </c>
      <c r="L177" s="132">
        <v>100</v>
      </c>
      <c r="M177" s="132">
        <v>100</v>
      </c>
      <c r="N177" s="133">
        <v>250000</v>
      </c>
      <c r="O177" s="133">
        <v>250000</v>
      </c>
      <c r="P177" s="131">
        <v>250000</v>
      </c>
      <c r="Q177" s="116" t="s">
        <v>92</v>
      </c>
      <c r="R177" s="116" t="s">
        <v>788</v>
      </c>
      <c r="S177" s="116"/>
      <c r="U177" s="29"/>
      <c r="V177" s="29"/>
      <c r="W177" s="29"/>
      <c r="X177" s="29"/>
      <c r="Y177" s="29"/>
      <c r="Z177" s="29"/>
      <c r="AA177" s="29"/>
      <c r="AB177" s="29"/>
      <c r="AC177" s="29"/>
      <c r="AD177" s="29"/>
      <c r="AE177" s="29"/>
      <c r="AF177" s="29"/>
      <c r="AG177" s="29"/>
      <c r="AH177" s="29"/>
      <c r="AI177" s="29"/>
      <c r="AJ177" s="29"/>
    </row>
    <row r="178" spans="1:36" s="30" customFormat="1" ht="69" customHeight="1" x14ac:dyDescent="0.25">
      <c r="A178" s="117" t="s">
        <v>4706</v>
      </c>
      <c r="B178" s="121" t="s">
        <v>2337</v>
      </c>
      <c r="C178" s="122" t="s">
        <v>3167</v>
      </c>
      <c r="D178" s="122" t="s">
        <v>3169</v>
      </c>
      <c r="E178" s="123" t="s">
        <v>3165</v>
      </c>
      <c r="F178" s="132" t="s">
        <v>3166</v>
      </c>
      <c r="G178" s="132" t="s">
        <v>91</v>
      </c>
      <c r="H178" s="132" t="s">
        <v>3167</v>
      </c>
      <c r="I178" s="132" t="s">
        <v>132</v>
      </c>
      <c r="J178" s="132" t="s">
        <v>3168</v>
      </c>
      <c r="K178" s="132" t="s">
        <v>3168</v>
      </c>
      <c r="L178" s="132" t="s">
        <v>3168</v>
      </c>
      <c r="M178" s="132" t="s">
        <v>3168</v>
      </c>
      <c r="N178" s="133">
        <v>117171</v>
      </c>
      <c r="O178" s="133" t="s">
        <v>3168</v>
      </c>
      <c r="P178" s="131">
        <v>124234.5</v>
      </c>
      <c r="Q178" s="116" t="s">
        <v>92</v>
      </c>
      <c r="R178" s="116" t="s">
        <v>788</v>
      </c>
      <c r="S178" s="116" t="s">
        <v>4760</v>
      </c>
      <c r="U178" s="29"/>
      <c r="V178" s="29"/>
      <c r="W178" s="29"/>
      <c r="X178" s="29"/>
      <c r="Y178" s="29"/>
      <c r="Z178" s="29"/>
      <c r="AA178" s="29"/>
      <c r="AB178" s="29"/>
      <c r="AC178" s="29"/>
      <c r="AD178" s="29"/>
      <c r="AE178" s="29"/>
      <c r="AF178" s="29"/>
      <c r="AG178" s="29"/>
      <c r="AH178" s="29"/>
      <c r="AI178" s="29"/>
      <c r="AJ178" s="29"/>
    </row>
    <row r="179" spans="1:36" s="30" customFormat="1" ht="69" customHeight="1" x14ac:dyDescent="0.25">
      <c r="A179" s="117" t="s">
        <v>4706</v>
      </c>
      <c r="B179" s="121" t="s">
        <v>69</v>
      </c>
      <c r="C179" s="122" t="s">
        <v>721</v>
      </c>
      <c r="D179" s="122" t="s">
        <v>722</v>
      </c>
      <c r="E179" s="123" t="s">
        <v>716</v>
      </c>
      <c r="F179" s="132" t="s">
        <v>717</v>
      </c>
      <c r="G179" s="132"/>
      <c r="H179" s="132" t="s">
        <v>718</v>
      </c>
      <c r="I179" s="132" t="s">
        <v>689</v>
      </c>
      <c r="J179" s="132" t="s">
        <v>719</v>
      </c>
      <c r="K179" s="132">
        <v>80</v>
      </c>
      <c r="L179" s="132">
        <v>80</v>
      </c>
      <c r="M179" s="132">
        <v>100</v>
      </c>
      <c r="N179" s="133">
        <v>31000</v>
      </c>
      <c r="O179" s="133">
        <v>30924.85</v>
      </c>
      <c r="P179" s="131">
        <v>75000</v>
      </c>
      <c r="Q179" s="116" t="s">
        <v>92</v>
      </c>
      <c r="R179" s="116" t="s">
        <v>788</v>
      </c>
      <c r="S179" s="116" t="s">
        <v>4761</v>
      </c>
      <c r="U179" s="29"/>
      <c r="V179" s="29"/>
      <c r="W179" s="29"/>
      <c r="X179" s="29"/>
      <c r="Y179" s="29"/>
      <c r="Z179" s="29"/>
      <c r="AA179" s="29"/>
      <c r="AB179" s="29"/>
      <c r="AC179" s="29"/>
      <c r="AD179" s="29"/>
      <c r="AE179" s="29"/>
      <c r="AF179" s="29"/>
      <c r="AG179" s="29"/>
      <c r="AH179" s="29"/>
      <c r="AI179" s="29"/>
      <c r="AJ179" s="29"/>
    </row>
    <row r="180" spans="1:36" s="30" customFormat="1" ht="69" customHeight="1" x14ac:dyDescent="0.25">
      <c r="A180" s="115" t="s">
        <v>4702</v>
      </c>
      <c r="B180" s="121" t="s">
        <v>69</v>
      </c>
      <c r="C180" s="122" t="s">
        <v>727</v>
      </c>
      <c r="D180" s="122" t="s">
        <v>728</v>
      </c>
      <c r="E180" s="123"/>
      <c r="F180" s="132" t="s">
        <v>723</v>
      </c>
      <c r="G180" s="132"/>
      <c r="H180" s="132" t="s">
        <v>724</v>
      </c>
      <c r="I180" s="132" t="s">
        <v>689</v>
      </c>
      <c r="J180" s="132" t="s">
        <v>725</v>
      </c>
      <c r="K180" s="132">
        <v>3</v>
      </c>
      <c r="L180" s="132">
        <v>1</v>
      </c>
      <c r="M180" s="132">
        <v>3</v>
      </c>
      <c r="N180" s="133">
        <v>3500</v>
      </c>
      <c r="O180" s="133"/>
      <c r="P180" s="131">
        <v>3500</v>
      </c>
      <c r="Q180" s="116" t="s">
        <v>98</v>
      </c>
      <c r="R180" s="116" t="s">
        <v>4762</v>
      </c>
      <c r="S180" s="116" t="s">
        <v>4763</v>
      </c>
      <c r="U180" s="29"/>
      <c r="V180" s="29"/>
      <c r="W180" s="29"/>
      <c r="X180" s="29"/>
      <c r="Y180" s="29"/>
      <c r="Z180" s="29"/>
      <c r="AA180" s="29"/>
      <c r="AB180" s="29"/>
      <c r="AC180" s="29"/>
      <c r="AD180" s="29"/>
      <c r="AE180" s="29"/>
      <c r="AF180" s="29"/>
      <c r="AG180" s="29"/>
      <c r="AH180" s="29"/>
      <c r="AI180" s="29"/>
      <c r="AJ180" s="29"/>
    </row>
    <row r="181" spans="1:36" s="30" customFormat="1" ht="69" customHeight="1" x14ac:dyDescent="0.25">
      <c r="A181" s="115" t="s">
        <v>4702</v>
      </c>
      <c r="B181" s="121" t="s">
        <v>799</v>
      </c>
      <c r="C181" s="122" t="s">
        <v>808</v>
      </c>
      <c r="D181" s="122" t="s">
        <v>809</v>
      </c>
      <c r="E181" s="123" t="s">
        <v>800</v>
      </c>
      <c r="F181" s="132" t="s">
        <v>801</v>
      </c>
      <c r="G181" s="132" t="s">
        <v>91</v>
      </c>
      <c r="H181" s="142" t="s">
        <v>802</v>
      </c>
      <c r="I181" s="132">
        <v>0</v>
      </c>
      <c r="J181" s="132" t="s">
        <v>803</v>
      </c>
      <c r="K181" s="132" t="s">
        <v>804</v>
      </c>
      <c r="L181" s="132">
        <v>30000</v>
      </c>
      <c r="M181" s="132" t="s">
        <v>805</v>
      </c>
      <c r="N181" s="133">
        <v>30000</v>
      </c>
      <c r="O181" s="133">
        <v>0</v>
      </c>
      <c r="P181" s="131">
        <v>30000</v>
      </c>
      <c r="Q181" s="116" t="s">
        <v>98</v>
      </c>
      <c r="R181" s="116" t="s">
        <v>4764</v>
      </c>
      <c r="S181" s="116" t="s">
        <v>4765</v>
      </c>
      <c r="U181" s="29"/>
      <c r="V181" s="29"/>
      <c r="W181" s="29"/>
      <c r="X181" s="29"/>
      <c r="Y181" s="29"/>
      <c r="Z181" s="29"/>
      <c r="AA181" s="29"/>
      <c r="AB181" s="29"/>
      <c r="AC181" s="29"/>
      <c r="AD181" s="29"/>
      <c r="AE181" s="29"/>
      <c r="AF181" s="29"/>
      <c r="AG181" s="29"/>
      <c r="AH181" s="29"/>
      <c r="AI181" s="29"/>
      <c r="AJ181" s="29"/>
    </row>
    <row r="182" spans="1:36" s="30" customFormat="1" ht="69" customHeight="1" x14ac:dyDescent="0.25">
      <c r="A182" s="117" t="s">
        <v>4706</v>
      </c>
      <c r="B182" s="121" t="s">
        <v>12</v>
      </c>
      <c r="C182" s="122" t="s">
        <v>683</v>
      </c>
      <c r="D182" s="122" t="s">
        <v>679</v>
      </c>
      <c r="E182" s="123" t="s">
        <v>679</v>
      </c>
      <c r="F182" s="132" t="s">
        <v>680</v>
      </c>
      <c r="G182" s="132" t="s">
        <v>91</v>
      </c>
      <c r="H182" s="132" t="s">
        <v>681</v>
      </c>
      <c r="I182" s="132" t="s">
        <v>132</v>
      </c>
      <c r="J182" s="132"/>
      <c r="K182" s="132"/>
      <c r="L182" s="132"/>
      <c r="M182" s="132"/>
      <c r="N182" s="133">
        <v>81968.5</v>
      </c>
      <c r="O182" s="133">
        <v>81968.490000000005</v>
      </c>
      <c r="P182" s="131">
        <v>115000</v>
      </c>
      <c r="Q182" s="116" t="s">
        <v>140</v>
      </c>
      <c r="R182" s="116" t="s">
        <v>4766</v>
      </c>
      <c r="S182" s="116" t="s">
        <v>4767</v>
      </c>
      <c r="U182" s="29"/>
      <c r="V182" s="29"/>
      <c r="W182" s="29"/>
      <c r="X182" s="29"/>
      <c r="Y182" s="29"/>
      <c r="Z182" s="29"/>
      <c r="AA182" s="29"/>
      <c r="AB182" s="29"/>
      <c r="AC182" s="29"/>
      <c r="AD182" s="29"/>
      <c r="AE182" s="29"/>
      <c r="AF182" s="29"/>
      <c r="AG182" s="29"/>
      <c r="AH182" s="29"/>
      <c r="AI182" s="29"/>
      <c r="AJ182" s="29"/>
    </row>
    <row r="183" spans="1:36" s="30" customFormat="1" ht="69" customHeight="1" x14ac:dyDescent="0.25">
      <c r="A183" s="117" t="s">
        <v>4706</v>
      </c>
      <c r="B183" s="121" t="s">
        <v>791</v>
      </c>
      <c r="C183" s="122" t="s">
        <v>683</v>
      </c>
      <c r="D183" s="122" t="s">
        <v>679</v>
      </c>
      <c r="E183" s="123" t="s">
        <v>810</v>
      </c>
      <c r="F183" s="132" t="s">
        <v>811</v>
      </c>
      <c r="G183" s="132" t="s">
        <v>91</v>
      </c>
      <c r="H183" s="132" t="s">
        <v>812</v>
      </c>
      <c r="I183" s="132" t="s">
        <v>813</v>
      </c>
      <c r="J183" s="132" t="s">
        <v>814</v>
      </c>
      <c r="K183" s="132">
        <v>1</v>
      </c>
      <c r="L183" s="136">
        <v>0.75</v>
      </c>
      <c r="M183" s="132">
        <v>1</v>
      </c>
      <c r="N183" s="134">
        <v>81968.5</v>
      </c>
      <c r="O183" s="133">
        <v>24590.55</v>
      </c>
      <c r="P183" s="131">
        <v>81968.5</v>
      </c>
      <c r="Q183" s="116" t="s">
        <v>140</v>
      </c>
      <c r="R183" s="116" t="s">
        <v>4766</v>
      </c>
      <c r="S183" s="116" t="s">
        <v>4767</v>
      </c>
      <c r="U183" s="29"/>
      <c r="V183" s="29"/>
      <c r="W183" s="29"/>
      <c r="X183" s="29"/>
      <c r="Y183" s="29"/>
      <c r="Z183" s="29"/>
      <c r="AA183" s="29"/>
      <c r="AB183" s="29"/>
      <c r="AC183" s="29"/>
      <c r="AD183" s="29"/>
      <c r="AE183" s="29"/>
      <c r="AF183" s="29"/>
      <c r="AG183" s="29"/>
      <c r="AH183" s="29"/>
      <c r="AI183" s="29"/>
      <c r="AJ183" s="29"/>
    </row>
    <row r="184" spans="1:36" s="30" customFormat="1" ht="69" customHeight="1" x14ac:dyDescent="0.25">
      <c r="A184" s="117" t="s">
        <v>4706</v>
      </c>
      <c r="B184" s="121" t="s">
        <v>64</v>
      </c>
      <c r="C184" s="122" t="s">
        <v>830</v>
      </c>
      <c r="D184" s="122" t="s">
        <v>831</v>
      </c>
      <c r="E184" s="123" t="s">
        <v>826</v>
      </c>
      <c r="F184" s="132" t="s">
        <v>827</v>
      </c>
      <c r="G184" s="132" t="s">
        <v>91</v>
      </c>
      <c r="H184" s="132" t="s">
        <v>828</v>
      </c>
      <c r="I184" s="132"/>
      <c r="J184" s="132"/>
      <c r="K184" s="132"/>
      <c r="L184" s="132"/>
      <c r="M184" s="132"/>
      <c r="N184" s="133">
        <v>4000</v>
      </c>
      <c r="O184" s="133">
        <v>3532.15</v>
      </c>
      <c r="P184" s="131">
        <v>5000</v>
      </c>
      <c r="Q184" s="116" t="s">
        <v>113</v>
      </c>
      <c r="R184" s="116" t="s">
        <v>713</v>
      </c>
      <c r="S184" s="116"/>
      <c r="U184" s="29"/>
      <c r="V184" s="29"/>
      <c r="W184" s="29"/>
      <c r="X184" s="29"/>
      <c r="Y184" s="29"/>
      <c r="Z184" s="29"/>
      <c r="AA184" s="29"/>
      <c r="AB184" s="29"/>
      <c r="AC184" s="29"/>
      <c r="AD184" s="29"/>
      <c r="AE184" s="29"/>
      <c r="AF184" s="29"/>
      <c r="AG184" s="29"/>
      <c r="AH184" s="29"/>
      <c r="AI184" s="29"/>
      <c r="AJ184" s="29"/>
    </row>
    <row r="185" spans="1:36" s="30" customFormat="1" ht="69" customHeight="1" x14ac:dyDescent="0.25">
      <c r="A185" s="117" t="s">
        <v>4706</v>
      </c>
      <c r="B185" s="121" t="s">
        <v>64</v>
      </c>
      <c r="C185" s="122" t="s">
        <v>836</v>
      </c>
      <c r="D185" s="122" t="s">
        <v>837</v>
      </c>
      <c r="E185" s="123" t="s">
        <v>832</v>
      </c>
      <c r="F185" s="132" t="s">
        <v>833</v>
      </c>
      <c r="G185" s="132" t="s">
        <v>91</v>
      </c>
      <c r="H185" s="132" t="s">
        <v>834</v>
      </c>
      <c r="I185" s="132"/>
      <c r="J185" s="132"/>
      <c r="K185" s="132"/>
      <c r="L185" s="132"/>
      <c r="M185" s="132"/>
      <c r="N185" s="133">
        <v>2000</v>
      </c>
      <c r="O185" s="133">
        <v>238.08</v>
      </c>
      <c r="P185" s="131">
        <v>2000</v>
      </c>
      <c r="Q185" s="116" t="s">
        <v>615</v>
      </c>
      <c r="R185" s="116" t="s">
        <v>4768</v>
      </c>
      <c r="S185" s="116"/>
      <c r="U185" s="29"/>
      <c r="V185" s="29"/>
      <c r="W185" s="29"/>
      <c r="X185" s="29"/>
      <c r="Y185" s="29"/>
      <c r="Z185" s="29"/>
      <c r="AA185" s="29"/>
      <c r="AB185" s="29"/>
      <c r="AC185" s="29"/>
      <c r="AD185" s="29"/>
      <c r="AE185" s="29"/>
      <c r="AF185" s="29"/>
      <c r="AG185" s="29"/>
      <c r="AH185" s="29"/>
      <c r="AI185" s="29"/>
      <c r="AJ185" s="29"/>
    </row>
    <row r="186" spans="1:36" s="30" customFormat="1" ht="69" customHeight="1" x14ac:dyDescent="0.25">
      <c r="A186" s="117" t="s">
        <v>4706</v>
      </c>
      <c r="B186" s="121" t="s">
        <v>64</v>
      </c>
      <c r="C186" s="122" t="s">
        <v>842</v>
      </c>
      <c r="D186" s="122" t="s">
        <v>843</v>
      </c>
      <c r="E186" s="123" t="s">
        <v>838</v>
      </c>
      <c r="F186" s="132" t="s">
        <v>839</v>
      </c>
      <c r="G186" s="132" t="s">
        <v>91</v>
      </c>
      <c r="H186" s="132" t="s">
        <v>840</v>
      </c>
      <c r="I186" s="132"/>
      <c r="J186" s="132"/>
      <c r="K186" s="132"/>
      <c r="L186" s="132"/>
      <c r="M186" s="132"/>
      <c r="N186" s="133">
        <v>7000</v>
      </c>
      <c r="O186" s="133">
        <v>7679.05</v>
      </c>
      <c r="P186" s="131">
        <v>10000</v>
      </c>
      <c r="Q186" s="127" t="s">
        <v>113</v>
      </c>
      <c r="R186" s="127" t="s">
        <v>4758</v>
      </c>
      <c r="S186" s="127"/>
      <c r="U186" s="29"/>
      <c r="V186" s="29"/>
      <c r="W186" s="29"/>
      <c r="X186" s="29"/>
      <c r="Y186" s="29"/>
      <c r="Z186" s="29"/>
      <c r="AA186" s="29"/>
      <c r="AB186" s="29"/>
      <c r="AC186" s="29"/>
      <c r="AD186" s="29"/>
      <c r="AE186" s="29"/>
      <c r="AF186" s="29"/>
      <c r="AG186" s="29"/>
      <c r="AH186" s="29"/>
      <c r="AI186" s="29"/>
      <c r="AJ186" s="29"/>
    </row>
    <row r="187" spans="1:36" s="30" customFormat="1" ht="69" customHeight="1" x14ac:dyDescent="0.25">
      <c r="A187" s="117" t="s">
        <v>4706</v>
      </c>
      <c r="B187" s="121" t="s">
        <v>64</v>
      </c>
      <c r="C187" s="122" t="s">
        <v>848</v>
      </c>
      <c r="D187" s="122" t="s">
        <v>849</v>
      </c>
      <c r="E187" s="123" t="s">
        <v>844</v>
      </c>
      <c r="F187" s="132" t="s">
        <v>845</v>
      </c>
      <c r="G187" s="132" t="s">
        <v>91</v>
      </c>
      <c r="H187" s="132" t="s">
        <v>846</v>
      </c>
      <c r="I187" s="138" t="s">
        <v>847</v>
      </c>
      <c r="J187" s="132"/>
      <c r="K187" s="132"/>
      <c r="L187" s="132"/>
      <c r="M187" s="132"/>
      <c r="N187" s="133">
        <v>7000</v>
      </c>
      <c r="O187" s="133"/>
      <c r="P187" s="131">
        <v>7000</v>
      </c>
      <c r="Q187" s="116" t="s">
        <v>140</v>
      </c>
      <c r="R187" s="116" t="s">
        <v>4769</v>
      </c>
      <c r="S187" s="116" t="s">
        <v>4770</v>
      </c>
      <c r="U187" s="29"/>
      <c r="V187" s="29"/>
      <c r="W187" s="29"/>
      <c r="X187" s="29"/>
      <c r="Y187" s="29"/>
      <c r="Z187" s="29"/>
      <c r="AA187" s="29"/>
      <c r="AB187" s="29"/>
      <c r="AC187" s="29"/>
      <c r="AD187" s="29"/>
      <c r="AE187" s="29"/>
      <c r="AF187" s="29"/>
      <c r="AG187" s="29"/>
      <c r="AH187" s="29"/>
      <c r="AI187" s="29"/>
      <c r="AJ187" s="29"/>
    </row>
    <row r="188" spans="1:36" s="30" customFormat="1" ht="69" customHeight="1" x14ac:dyDescent="0.25">
      <c r="A188" s="117" t="s">
        <v>4706</v>
      </c>
      <c r="B188" s="121" t="s">
        <v>64</v>
      </c>
      <c r="C188" s="122" t="s">
        <v>866</v>
      </c>
      <c r="D188" s="122" t="s">
        <v>867</v>
      </c>
      <c r="E188" s="123" t="s">
        <v>861</v>
      </c>
      <c r="F188" s="132" t="s">
        <v>862</v>
      </c>
      <c r="G188" s="132" t="s">
        <v>91</v>
      </c>
      <c r="H188" s="132" t="s">
        <v>863</v>
      </c>
      <c r="I188" s="132"/>
      <c r="J188" s="132" t="s">
        <v>864</v>
      </c>
      <c r="K188" s="132" t="s">
        <v>854</v>
      </c>
      <c r="L188" s="132"/>
      <c r="M188" s="132" t="s">
        <v>864</v>
      </c>
      <c r="N188" s="133">
        <v>5000</v>
      </c>
      <c r="O188" s="133">
        <v>3575.08</v>
      </c>
      <c r="P188" s="131">
        <v>6000</v>
      </c>
      <c r="Q188" s="116" t="s">
        <v>113</v>
      </c>
      <c r="R188" s="116" t="s">
        <v>4771</v>
      </c>
      <c r="S188" s="116"/>
      <c r="U188" s="29"/>
      <c r="V188" s="29"/>
      <c r="W188" s="29"/>
      <c r="X188" s="29"/>
      <c r="Y188" s="29"/>
      <c r="Z188" s="29"/>
      <c r="AA188" s="29"/>
      <c r="AB188" s="29"/>
      <c r="AC188" s="29"/>
      <c r="AD188" s="29"/>
      <c r="AE188" s="29"/>
      <c r="AF188" s="29"/>
      <c r="AG188" s="29"/>
      <c r="AH188" s="29"/>
      <c r="AI188" s="29"/>
      <c r="AJ188" s="29"/>
    </row>
    <row r="189" spans="1:36" s="30" customFormat="1" ht="69" customHeight="1" x14ac:dyDescent="0.25">
      <c r="A189" s="117" t="s">
        <v>4706</v>
      </c>
      <c r="B189" s="121" t="s">
        <v>860</v>
      </c>
      <c r="C189" s="122" t="s">
        <v>866</v>
      </c>
      <c r="D189" s="122" t="s">
        <v>867</v>
      </c>
      <c r="E189" s="123" t="s">
        <v>861</v>
      </c>
      <c r="F189" s="132" t="s">
        <v>862</v>
      </c>
      <c r="G189" s="132" t="s">
        <v>91</v>
      </c>
      <c r="H189" s="132" t="s">
        <v>863</v>
      </c>
      <c r="I189" s="132"/>
      <c r="J189" s="132" t="s">
        <v>864</v>
      </c>
      <c r="K189" s="132" t="s">
        <v>854</v>
      </c>
      <c r="L189" s="132"/>
      <c r="M189" s="132" t="s">
        <v>864</v>
      </c>
      <c r="N189" s="133">
        <v>5000</v>
      </c>
      <c r="O189" s="133">
        <v>3575.08</v>
      </c>
      <c r="P189" s="131">
        <v>6000</v>
      </c>
      <c r="Q189" s="116" t="s">
        <v>113</v>
      </c>
      <c r="R189" s="116" t="s">
        <v>4771</v>
      </c>
      <c r="S189" s="116"/>
      <c r="U189" s="29"/>
      <c r="V189" s="29"/>
      <c r="W189" s="29"/>
      <c r="X189" s="29"/>
      <c r="Y189" s="29"/>
      <c r="Z189" s="29"/>
      <c r="AA189" s="29"/>
      <c r="AB189" s="29"/>
      <c r="AC189" s="29"/>
      <c r="AD189" s="29"/>
      <c r="AE189" s="29"/>
      <c r="AF189" s="29"/>
      <c r="AG189" s="29"/>
      <c r="AH189" s="29"/>
      <c r="AI189" s="29"/>
      <c r="AJ189" s="29"/>
    </row>
    <row r="190" spans="1:36" s="30" customFormat="1" ht="69" customHeight="1" x14ac:dyDescent="0.25">
      <c r="A190" s="117" t="s">
        <v>4706</v>
      </c>
      <c r="B190" s="121" t="s">
        <v>64</v>
      </c>
      <c r="C190" s="122" t="s">
        <v>858</v>
      </c>
      <c r="D190" s="122" t="s">
        <v>859</v>
      </c>
      <c r="E190" s="123" t="s">
        <v>850</v>
      </c>
      <c r="F190" s="132" t="s">
        <v>851</v>
      </c>
      <c r="G190" s="132" t="s">
        <v>91</v>
      </c>
      <c r="H190" s="132" t="s">
        <v>852</v>
      </c>
      <c r="I190" s="132"/>
      <c r="J190" s="132" t="s">
        <v>853</v>
      </c>
      <c r="K190" s="132" t="s">
        <v>854</v>
      </c>
      <c r="L190" s="132" t="s">
        <v>855</v>
      </c>
      <c r="M190" s="132" t="s">
        <v>856</v>
      </c>
      <c r="N190" s="133">
        <v>30000</v>
      </c>
      <c r="O190" s="133">
        <v>30138.13</v>
      </c>
      <c r="P190" s="131">
        <v>39000</v>
      </c>
      <c r="Q190" s="116" t="s">
        <v>113</v>
      </c>
      <c r="R190" s="116" t="s">
        <v>4771</v>
      </c>
      <c r="S190" s="116"/>
      <c r="U190" s="29"/>
      <c r="V190" s="29"/>
      <c r="W190" s="29"/>
      <c r="X190" s="29"/>
      <c r="Y190" s="29"/>
      <c r="Z190" s="29"/>
      <c r="AA190" s="29"/>
      <c r="AB190" s="29"/>
      <c r="AC190" s="29"/>
      <c r="AD190" s="29"/>
      <c r="AE190" s="29"/>
      <c r="AF190" s="29"/>
      <c r="AG190" s="29"/>
      <c r="AH190" s="29"/>
      <c r="AI190" s="29"/>
      <c r="AJ190" s="29"/>
    </row>
    <row r="191" spans="1:36" s="30" customFormat="1" ht="69" customHeight="1" x14ac:dyDescent="0.25">
      <c r="A191" s="117" t="s">
        <v>4706</v>
      </c>
      <c r="B191" s="121" t="s">
        <v>860</v>
      </c>
      <c r="C191" s="122" t="s">
        <v>858</v>
      </c>
      <c r="D191" s="122" t="s">
        <v>859</v>
      </c>
      <c r="E191" s="123" t="s">
        <v>850</v>
      </c>
      <c r="F191" s="132" t="s">
        <v>851</v>
      </c>
      <c r="G191" s="132" t="s">
        <v>91</v>
      </c>
      <c r="H191" s="132" t="s">
        <v>852</v>
      </c>
      <c r="I191" s="132"/>
      <c r="J191" s="132" t="s">
        <v>853</v>
      </c>
      <c r="K191" s="132" t="s">
        <v>854</v>
      </c>
      <c r="L191" s="132" t="s">
        <v>855</v>
      </c>
      <c r="M191" s="132" t="s">
        <v>856</v>
      </c>
      <c r="N191" s="133">
        <v>30000</v>
      </c>
      <c r="O191" s="133">
        <v>30138.13</v>
      </c>
      <c r="P191" s="131">
        <v>39000</v>
      </c>
      <c r="Q191" s="116" t="s">
        <v>113</v>
      </c>
      <c r="R191" s="116" t="s">
        <v>4771</v>
      </c>
      <c r="S191" s="116"/>
      <c r="U191" s="29"/>
      <c r="V191" s="29"/>
      <c r="W191" s="29"/>
      <c r="X191" s="29"/>
      <c r="Y191" s="29"/>
      <c r="Z191" s="29"/>
      <c r="AA191" s="29"/>
      <c r="AB191" s="29"/>
      <c r="AC191" s="29"/>
      <c r="AD191" s="29"/>
      <c r="AE191" s="29"/>
      <c r="AF191" s="29"/>
      <c r="AG191" s="29"/>
      <c r="AH191" s="29"/>
      <c r="AI191" s="29"/>
      <c r="AJ191" s="29"/>
    </row>
    <row r="192" spans="1:36" s="30" customFormat="1" ht="69" customHeight="1" x14ac:dyDescent="0.25">
      <c r="A192" s="117" t="s">
        <v>4706</v>
      </c>
      <c r="B192" s="121" t="s">
        <v>64</v>
      </c>
      <c r="C192" s="122" t="s">
        <v>872</v>
      </c>
      <c r="D192" s="122" t="s">
        <v>873</v>
      </c>
      <c r="E192" s="123" t="s">
        <v>868</v>
      </c>
      <c r="F192" s="132" t="s">
        <v>869</v>
      </c>
      <c r="G192" s="132" t="s">
        <v>91</v>
      </c>
      <c r="H192" s="132" t="s">
        <v>870</v>
      </c>
      <c r="I192" s="132"/>
      <c r="J192" s="132" t="s">
        <v>871</v>
      </c>
      <c r="K192" s="132" t="s">
        <v>856</v>
      </c>
      <c r="L192" s="132"/>
      <c r="M192" s="132" t="s">
        <v>856</v>
      </c>
      <c r="N192" s="133">
        <v>2000</v>
      </c>
      <c r="O192" s="133">
        <v>335.73</v>
      </c>
      <c r="P192" s="131">
        <v>2000</v>
      </c>
      <c r="Q192" s="116" t="s">
        <v>157</v>
      </c>
      <c r="R192" s="116" t="s">
        <v>2285</v>
      </c>
      <c r="S192" s="116"/>
      <c r="U192" s="29"/>
      <c r="V192" s="29"/>
      <c r="W192" s="29"/>
      <c r="X192" s="29"/>
      <c r="Y192" s="29"/>
      <c r="Z192" s="29"/>
      <c r="AA192" s="29"/>
      <c r="AB192" s="29"/>
      <c r="AC192" s="29"/>
      <c r="AD192" s="29"/>
      <c r="AE192" s="29"/>
      <c r="AF192" s="29"/>
      <c r="AG192" s="29"/>
      <c r="AH192" s="29"/>
      <c r="AI192" s="29"/>
      <c r="AJ192" s="29"/>
    </row>
    <row r="193" spans="1:36" s="30" customFormat="1" ht="69" customHeight="1" x14ac:dyDescent="0.25">
      <c r="A193" s="117" t="s">
        <v>4706</v>
      </c>
      <c r="B193" s="121" t="s">
        <v>860</v>
      </c>
      <c r="C193" s="122" t="s">
        <v>872</v>
      </c>
      <c r="D193" s="122" t="s">
        <v>873</v>
      </c>
      <c r="E193" s="123" t="s">
        <v>868</v>
      </c>
      <c r="F193" s="132" t="s">
        <v>869</v>
      </c>
      <c r="G193" s="132" t="s">
        <v>91</v>
      </c>
      <c r="H193" s="132" t="s">
        <v>870</v>
      </c>
      <c r="I193" s="132"/>
      <c r="J193" s="132" t="s">
        <v>871</v>
      </c>
      <c r="K193" s="132" t="s">
        <v>856</v>
      </c>
      <c r="L193" s="132"/>
      <c r="M193" s="132" t="s">
        <v>856</v>
      </c>
      <c r="N193" s="133">
        <v>2000</v>
      </c>
      <c r="O193" s="133">
        <v>335.73</v>
      </c>
      <c r="P193" s="131">
        <v>2000</v>
      </c>
      <c r="Q193" s="116" t="s">
        <v>157</v>
      </c>
      <c r="R193" s="116" t="s">
        <v>2285</v>
      </c>
      <c r="S193" s="116"/>
      <c r="U193" s="29"/>
      <c r="V193" s="29"/>
      <c r="W193" s="29"/>
      <c r="X193" s="29"/>
      <c r="Y193" s="29"/>
      <c r="Z193" s="29"/>
      <c r="AA193" s="29"/>
      <c r="AB193" s="29"/>
      <c r="AC193" s="29"/>
      <c r="AD193" s="29"/>
      <c r="AE193" s="29"/>
      <c r="AF193" s="29"/>
      <c r="AG193" s="29"/>
      <c r="AH193" s="29"/>
      <c r="AI193" s="29"/>
      <c r="AJ193" s="29"/>
    </row>
    <row r="194" spans="1:36" s="30" customFormat="1" ht="69" customHeight="1" x14ac:dyDescent="0.25">
      <c r="A194" s="117" t="s">
        <v>4706</v>
      </c>
      <c r="B194" s="121" t="s">
        <v>67</v>
      </c>
      <c r="C194" s="122" t="s">
        <v>876</v>
      </c>
      <c r="D194" s="122" t="s">
        <v>877</v>
      </c>
      <c r="E194" s="123" t="s">
        <v>703</v>
      </c>
      <c r="F194" s="132" t="s">
        <v>874</v>
      </c>
      <c r="G194" s="132" t="s">
        <v>91</v>
      </c>
      <c r="H194" s="132" t="s">
        <v>875</v>
      </c>
      <c r="I194" s="132" t="s">
        <v>132</v>
      </c>
      <c r="J194" s="132" t="s">
        <v>706</v>
      </c>
      <c r="K194" s="141">
        <v>3000</v>
      </c>
      <c r="L194" s="141">
        <v>3901.1</v>
      </c>
      <c r="M194" s="141">
        <v>4000</v>
      </c>
      <c r="N194" s="133">
        <v>4000</v>
      </c>
      <c r="O194" s="133">
        <v>3901.1</v>
      </c>
      <c r="P194" s="131">
        <v>4000</v>
      </c>
      <c r="Q194" s="116" t="s">
        <v>157</v>
      </c>
      <c r="R194" s="116" t="s">
        <v>4772</v>
      </c>
      <c r="S194" s="116" t="s">
        <v>4773</v>
      </c>
      <c r="U194" s="29"/>
      <c r="V194" s="29"/>
      <c r="W194" s="29"/>
      <c r="X194" s="29"/>
      <c r="Y194" s="29"/>
      <c r="Z194" s="29"/>
      <c r="AA194" s="29"/>
      <c r="AB194" s="29"/>
      <c r="AC194" s="29"/>
      <c r="AD194" s="29"/>
      <c r="AE194" s="29"/>
      <c r="AF194" s="29"/>
      <c r="AG194" s="29"/>
      <c r="AH194" s="29"/>
      <c r="AI194" s="29"/>
      <c r="AJ194" s="29"/>
    </row>
    <row r="195" spans="1:36" s="30" customFormat="1" ht="69" customHeight="1" x14ac:dyDescent="0.25">
      <c r="A195" s="115" t="s">
        <v>4702</v>
      </c>
      <c r="B195" s="121" t="s">
        <v>8</v>
      </c>
      <c r="C195" s="122" t="s">
        <v>883</v>
      </c>
      <c r="D195" s="122" t="s">
        <v>884</v>
      </c>
      <c r="E195" s="123" t="s">
        <v>878</v>
      </c>
      <c r="F195" s="132" t="s">
        <v>879</v>
      </c>
      <c r="G195" s="132" t="s">
        <v>91</v>
      </c>
      <c r="H195" s="132" t="s">
        <v>880</v>
      </c>
      <c r="I195" s="132"/>
      <c r="J195" s="132" t="s">
        <v>881</v>
      </c>
      <c r="K195" s="132">
        <v>80</v>
      </c>
      <c r="L195" s="132">
        <v>80</v>
      </c>
      <c r="M195" s="132">
        <v>80</v>
      </c>
      <c r="N195" s="133">
        <v>4000</v>
      </c>
      <c r="O195" s="133">
        <v>1098.01</v>
      </c>
      <c r="P195" s="131">
        <v>5000</v>
      </c>
      <c r="Q195" s="116" t="s">
        <v>98</v>
      </c>
      <c r="R195" s="116" t="s">
        <v>4774</v>
      </c>
      <c r="S195" s="116" t="s">
        <v>4775</v>
      </c>
      <c r="U195" s="29"/>
      <c r="V195" s="29"/>
      <c r="W195" s="29"/>
      <c r="X195" s="29"/>
      <c r="Y195" s="29"/>
      <c r="Z195" s="29"/>
      <c r="AA195" s="29"/>
      <c r="AB195" s="29"/>
      <c r="AC195" s="29"/>
      <c r="AD195" s="29"/>
      <c r="AE195" s="29"/>
      <c r="AF195" s="29"/>
      <c r="AG195" s="29"/>
      <c r="AH195" s="29"/>
      <c r="AI195" s="29"/>
      <c r="AJ195" s="29"/>
    </row>
    <row r="196" spans="1:36" s="30" customFormat="1" ht="69" customHeight="1" x14ac:dyDescent="0.25">
      <c r="A196" s="115" t="s">
        <v>4702</v>
      </c>
      <c r="B196" s="121" t="s">
        <v>8</v>
      </c>
      <c r="C196" s="122" t="s">
        <v>889</v>
      </c>
      <c r="D196" s="122" t="s">
        <v>890</v>
      </c>
      <c r="E196" s="123" t="s">
        <v>885</v>
      </c>
      <c r="F196" s="132" t="s">
        <v>886</v>
      </c>
      <c r="G196" s="132" t="s">
        <v>91</v>
      </c>
      <c r="H196" s="132" t="s">
        <v>887</v>
      </c>
      <c r="I196" s="132"/>
      <c r="J196" s="132" t="s">
        <v>888</v>
      </c>
      <c r="K196" s="132">
        <v>2</v>
      </c>
      <c r="L196" s="132">
        <v>1</v>
      </c>
      <c r="M196" s="132">
        <v>2</v>
      </c>
      <c r="N196" s="133">
        <v>1200</v>
      </c>
      <c r="O196" s="133">
        <v>453.84</v>
      </c>
      <c r="P196" s="131">
        <v>1200</v>
      </c>
      <c r="Q196" s="128" t="s">
        <v>98</v>
      </c>
      <c r="R196" s="129" t="s">
        <v>4774</v>
      </c>
      <c r="S196" s="116" t="s">
        <v>4776</v>
      </c>
      <c r="U196" s="29"/>
      <c r="V196" s="29"/>
      <c r="W196" s="29"/>
      <c r="X196" s="29"/>
      <c r="Y196" s="29"/>
      <c r="Z196" s="29"/>
      <c r="AA196" s="29"/>
      <c r="AB196" s="29"/>
      <c r="AC196" s="29"/>
      <c r="AD196" s="29"/>
      <c r="AE196" s="29"/>
      <c r="AF196" s="29"/>
      <c r="AG196" s="29"/>
      <c r="AH196" s="29"/>
      <c r="AI196" s="29"/>
      <c r="AJ196" s="29"/>
    </row>
    <row r="197" spans="1:36" s="30" customFormat="1" ht="69" customHeight="1" x14ac:dyDescent="0.25">
      <c r="A197" s="41"/>
      <c r="B197" s="121" t="s">
        <v>64</v>
      </c>
      <c r="C197" s="122" t="s">
        <v>896</v>
      </c>
      <c r="D197" s="122" t="s">
        <v>897</v>
      </c>
      <c r="E197" s="123" t="s">
        <v>891</v>
      </c>
      <c r="F197" s="143" t="s">
        <v>892</v>
      </c>
      <c r="G197" s="132" t="s">
        <v>91</v>
      </c>
      <c r="H197" s="132" t="s">
        <v>893</v>
      </c>
      <c r="I197" s="132"/>
      <c r="J197" s="132" t="s">
        <v>894</v>
      </c>
      <c r="K197" s="132"/>
      <c r="L197" s="132"/>
      <c r="M197" s="132"/>
      <c r="N197" s="133">
        <v>2000</v>
      </c>
      <c r="O197" s="133">
        <v>354.52</v>
      </c>
      <c r="P197" s="131">
        <v>3000</v>
      </c>
      <c r="Q197" s="116" t="s">
        <v>586</v>
      </c>
      <c r="R197" s="116" t="s">
        <v>4777</v>
      </c>
      <c r="S197" s="116"/>
      <c r="U197" s="29"/>
      <c r="V197" s="29"/>
      <c r="W197" s="29"/>
      <c r="X197" s="29"/>
      <c r="Y197" s="29"/>
      <c r="Z197" s="29"/>
      <c r="AA197" s="29"/>
      <c r="AB197" s="29"/>
      <c r="AC197" s="29"/>
      <c r="AD197" s="29"/>
      <c r="AE197" s="29"/>
      <c r="AF197" s="29"/>
      <c r="AG197" s="29"/>
      <c r="AH197" s="29"/>
      <c r="AI197" s="29"/>
      <c r="AJ197" s="29"/>
    </row>
    <row r="198" spans="1:36" s="30" customFormat="1" ht="69" customHeight="1" x14ac:dyDescent="0.25">
      <c r="A198" s="115" t="s">
        <v>4702</v>
      </c>
      <c r="B198" s="121" t="s">
        <v>64</v>
      </c>
      <c r="C198" s="122" t="s">
        <v>903</v>
      </c>
      <c r="D198" s="122" t="s">
        <v>898</v>
      </c>
      <c r="E198" s="123" t="s">
        <v>898</v>
      </c>
      <c r="F198" s="132" t="s">
        <v>899</v>
      </c>
      <c r="G198" s="132" t="s">
        <v>91</v>
      </c>
      <c r="H198" s="132" t="s">
        <v>900</v>
      </c>
      <c r="I198" s="132">
        <v>15000</v>
      </c>
      <c r="J198" s="132" t="s">
        <v>901</v>
      </c>
      <c r="K198" s="132">
        <v>500</v>
      </c>
      <c r="L198" s="132">
        <v>287</v>
      </c>
      <c r="M198" s="132">
        <v>500</v>
      </c>
      <c r="N198" s="133">
        <v>15000</v>
      </c>
      <c r="O198" s="133">
        <v>9000</v>
      </c>
      <c r="P198" s="131">
        <v>15000</v>
      </c>
      <c r="Q198" s="116" t="s">
        <v>98</v>
      </c>
      <c r="R198" s="116" t="s">
        <v>4730</v>
      </c>
      <c r="S198" s="116" t="s">
        <v>4778</v>
      </c>
      <c r="U198" s="29"/>
      <c r="V198" s="29"/>
      <c r="W198" s="29"/>
      <c r="X198" s="29"/>
      <c r="Y198" s="29"/>
      <c r="Z198" s="29"/>
      <c r="AA198" s="29"/>
      <c r="AB198" s="29"/>
      <c r="AC198" s="29"/>
      <c r="AD198" s="29"/>
      <c r="AE198" s="29"/>
      <c r="AF198" s="29"/>
      <c r="AG198" s="29"/>
      <c r="AH198" s="29"/>
      <c r="AI198" s="29"/>
      <c r="AJ198" s="29"/>
    </row>
    <row r="199" spans="1:36" s="30" customFormat="1" ht="69" customHeight="1" x14ac:dyDescent="0.25">
      <c r="A199" s="117" t="s">
        <v>4706</v>
      </c>
      <c r="B199" s="121" t="s">
        <v>64</v>
      </c>
      <c r="C199" s="122" t="s">
        <v>3082</v>
      </c>
      <c r="D199" s="122" t="s">
        <v>3083</v>
      </c>
      <c r="E199" s="123" t="s">
        <v>898</v>
      </c>
      <c r="F199" s="132" t="s">
        <v>3078</v>
      </c>
      <c r="G199" s="132" t="s">
        <v>91</v>
      </c>
      <c r="H199" s="132" t="s">
        <v>3079</v>
      </c>
      <c r="I199" s="132">
        <v>6000</v>
      </c>
      <c r="J199" s="132"/>
      <c r="K199" s="132"/>
      <c r="L199" s="132"/>
      <c r="M199" s="132">
        <v>200</v>
      </c>
      <c r="N199" s="133"/>
      <c r="O199" s="133"/>
      <c r="P199" s="131">
        <v>6000</v>
      </c>
      <c r="Q199" s="116" t="s">
        <v>98</v>
      </c>
      <c r="R199" s="116" t="s">
        <v>4730</v>
      </c>
      <c r="S199" s="125"/>
      <c r="U199" s="29"/>
      <c r="V199" s="29"/>
      <c r="W199" s="29"/>
      <c r="X199" s="29"/>
      <c r="Y199" s="29"/>
      <c r="Z199" s="29"/>
      <c r="AA199" s="29"/>
      <c r="AB199" s="29"/>
      <c r="AC199" s="29"/>
      <c r="AD199" s="29"/>
      <c r="AE199" s="29"/>
      <c r="AF199" s="29"/>
      <c r="AG199" s="29"/>
      <c r="AH199" s="29"/>
      <c r="AI199" s="29"/>
      <c r="AJ199" s="29"/>
    </row>
    <row r="200" spans="1:36" s="30" customFormat="1" ht="69" customHeight="1" x14ac:dyDescent="0.25">
      <c r="A200" s="117" t="s">
        <v>4706</v>
      </c>
      <c r="B200" s="121" t="s">
        <v>64</v>
      </c>
      <c r="C200" s="122" t="s">
        <v>3087</v>
      </c>
      <c r="D200" s="122" t="s">
        <v>3088</v>
      </c>
      <c r="E200" s="123" t="s">
        <v>898</v>
      </c>
      <c r="F200" s="132" t="s">
        <v>3084</v>
      </c>
      <c r="G200" s="132" t="s">
        <v>91</v>
      </c>
      <c r="H200" s="132" t="s">
        <v>3079</v>
      </c>
      <c r="I200" s="132">
        <v>6000</v>
      </c>
      <c r="J200" s="132"/>
      <c r="K200" s="132"/>
      <c r="L200" s="132"/>
      <c r="M200" s="132">
        <v>200</v>
      </c>
      <c r="N200" s="133"/>
      <c r="O200" s="133"/>
      <c r="P200" s="131">
        <v>6000</v>
      </c>
      <c r="Q200" s="116" t="s">
        <v>98</v>
      </c>
      <c r="R200" s="116" t="s">
        <v>4730</v>
      </c>
      <c r="S200" s="125"/>
      <c r="U200" s="29"/>
      <c r="V200" s="29"/>
      <c r="W200" s="29"/>
      <c r="X200" s="29"/>
      <c r="Y200" s="29"/>
      <c r="Z200" s="29"/>
      <c r="AA200" s="29"/>
      <c r="AB200" s="29"/>
      <c r="AC200" s="29"/>
      <c r="AD200" s="29"/>
      <c r="AE200" s="29"/>
      <c r="AF200" s="29"/>
      <c r="AG200" s="29"/>
      <c r="AH200" s="29"/>
      <c r="AI200" s="29"/>
      <c r="AJ200" s="29"/>
    </row>
    <row r="201" spans="1:36" s="30" customFormat="1" ht="69" customHeight="1" x14ac:dyDescent="0.25">
      <c r="A201" s="117" t="s">
        <v>4706</v>
      </c>
      <c r="B201" s="121" t="s">
        <v>904</v>
      </c>
      <c r="C201" s="122" t="s">
        <v>913</v>
      </c>
      <c r="D201" s="122" t="s">
        <v>910</v>
      </c>
      <c r="E201" s="123" t="s">
        <v>910</v>
      </c>
      <c r="F201" s="143" t="s">
        <v>911</v>
      </c>
      <c r="G201" s="132" t="s">
        <v>91</v>
      </c>
      <c r="H201" s="132" t="s">
        <v>912</v>
      </c>
      <c r="I201" s="132"/>
      <c r="J201" s="132"/>
      <c r="K201" s="132"/>
      <c r="L201" s="132"/>
      <c r="M201" s="132"/>
      <c r="N201" s="133">
        <v>12000</v>
      </c>
      <c r="O201" s="133">
        <v>11411.18</v>
      </c>
      <c r="P201" s="131">
        <v>12000</v>
      </c>
      <c r="Q201" s="116" t="s">
        <v>92</v>
      </c>
      <c r="R201" s="116" t="s">
        <v>4779</v>
      </c>
      <c r="S201" s="116" t="s">
        <v>4780</v>
      </c>
      <c r="U201" s="29"/>
      <c r="V201" s="29"/>
      <c r="W201" s="29"/>
      <c r="X201" s="29"/>
      <c r="Y201" s="29"/>
      <c r="Z201" s="29"/>
      <c r="AA201" s="29"/>
      <c r="AB201" s="29"/>
      <c r="AC201" s="29"/>
      <c r="AD201" s="29"/>
      <c r="AE201" s="29"/>
      <c r="AF201" s="29"/>
      <c r="AG201" s="29"/>
      <c r="AH201" s="29"/>
      <c r="AI201" s="29"/>
      <c r="AJ201" s="29"/>
    </row>
    <row r="202" spans="1:36" s="30" customFormat="1" ht="69" customHeight="1" x14ac:dyDescent="0.25">
      <c r="A202" s="117" t="s">
        <v>4706</v>
      </c>
      <c r="B202" s="121" t="s">
        <v>904</v>
      </c>
      <c r="C202" s="122" t="s">
        <v>917</v>
      </c>
      <c r="D202" s="122" t="s">
        <v>918</v>
      </c>
      <c r="E202" s="123" t="s">
        <v>914</v>
      </c>
      <c r="F202" s="132" t="s">
        <v>915</v>
      </c>
      <c r="G202" s="132" t="s">
        <v>91</v>
      </c>
      <c r="H202" s="132" t="s">
        <v>916</v>
      </c>
      <c r="I202" s="132"/>
      <c r="J202" s="132"/>
      <c r="K202" s="132"/>
      <c r="L202" s="132"/>
      <c r="M202" s="132"/>
      <c r="N202" s="133">
        <v>2500</v>
      </c>
      <c r="O202" s="133"/>
      <c r="P202" s="131">
        <v>2500</v>
      </c>
      <c r="Q202" s="116" t="s">
        <v>157</v>
      </c>
      <c r="R202" s="116" t="s">
        <v>4781</v>
      </c>
      <c r="S202" s="116" t="s">
        <v>4782</v>
      </c>
      <c r="U202" s="29"/>
      <c r="V202" s="29"/>
      <c r="W202" s="29"/>
      <c r="X202" s="29"/>
      <c r="Y202" s="29"/>
      <c r="Z202" s="29"/>
      <c r="AA202" s="29"/>
      <c r="AB202" s="29"/>
      <c r="AC202" s="29"/>
      <c r="AD202" s="29"/>
      <c r="AE202" s="29"/>
      <c r="AF202" s="29"/>
      <c r="AG202" s="29"/>
      <c r="AH202" s="29"/>
      <c r="AI202" s="29"/>
      <c r="AJ202" s="29"/>
    </row>
    <row r="203" spans="1:36" s="30" customFormat="1" ht="69" customHeight="1" x14ac:dyDescent="0.25">
      <c r="A203" s="117" t="s">
        <v>4706</v>
      </c>
      <c r="B203" s="121" t="s">
        <v>904</v>
      </c>
      <c r="C203" s="122" t="s">
        <v>925</v>
      </c>
      <c r="D203" s="122" t="s">
        <v>919</v>
      </c>
      <c r="E203" s="123" t="s">
        <v>919</v>
      </c>
      <c r="F203" s="132" t="s">
        <v>920</v>
      </c>
      <c r="G203" s="132" t="s">
        <v>91</v>
      </c>
      <c r="H203" s="132" t="s">
        <v>921</v>
      </c>
      <c r="I203" s="132" t="s">
        <v>922</v>
      </c>
      <c r="J203" s="132" t="s">
        <v>923</v>
      </c>
      <c r="K203" s="132">
        <v>22000</v>
      </c>
      <c r="L203" s="132">
        <v>22000</v>
      </c>
      <c r="M203" s="132" t="s">
        <v>924</v>
      </c>
      <c r="N203" s="133">
        <v>91400</v>
      </c>
      <c r="O203" s="133">
        <v>48577.29</v>
      </c>
      <c r="P203" s="131">
        <v>91400</v>
      </c>
      <c r="Q203" s="116" t="s">
        <v>157</v>
      </c>
      <c r="R203" s="116" t="s">
        <v>4781</v>
      </c>
      <c r="S203" s="116" t="s">
        <v>4783</v>
      </c>
      <c r="U203" s="29"/>
      <c r="V203" s="29"/>
      <c r="W203" s="29"/>
      <c r="X203" s="29"/>
      <c r="Y203" s="29"/>
      <c r="Z203" s="29"/>
      <c r="AA203" s="29"/>
      <c r="AB203" s="29"/>
      <c r="AC203" s="29"/>
      <c r="AD203" s="29"/>
      <c r="AE203" s="29"/>
      <c r="AF203" s="29"/>
      <c r="AG203" s="29"/>
      <c r="AH203" s="29"/>
      <c r="AI203" s="29"/>
      <c r="AJ203" s="29"/>
    </row>
    <row r="204" spans="1:36" s="30" customFormat="1" ht="69" customHeight="1" x14ac:dyDescent="0.25">
      <c r="A204" s="117" t="s">
        <v>4706</v>
      </c>
      <c r="B204" s="121" t="s">
        <v>904</v>
      </c>
      <c r="C204" s="122" t="s">
        <v>925</v>
      </c>
      <c r="D204" s="122" t="s">
        <v>919</v>
      </c>
      <c r="E204" s="123"/>
      <c r="F204" s="132" t="s">
        <v>926</v>
      </c>
      <c r="G204" s="132" t="s">
        <v>91</v>
      </c>
      <c r="H204" s="132" t="s">
        <v>921</v>
      </c>
      <c r="I204" s="132" t="s">
        <v>922</v>
      </c>
      <c r="J204" s="132" t="s">
        <v>923</v>
      </c>
      <c r="K204" s="132">
        <v>4000</v>
      </c>
      <c r="L204" s="132">
        <v>4000</v>
      </c>
      <c r="M204" s="132" t="s">
        <v>927</v>
      </c>
      <c r="N204" s="133"/>
      <c r="O204" s="133"/>
      <c r="P204" s="131"/>
      <c r="Q204" s="116" t="s">
        <v>157</v>
      </c>
      <c r="R204" s="116" t="s">
        <v>4781</v>
      </c>
      <c r="S204" s="116" t="s">
        <v>4783</v>
      </c>
      <c r="U204" s="29"/>
      <c r="V204" s="29"/>
      <c r="W204" s="29"/>
      <c r="X204" s="29"/>
      <c r="Y204" s="29"/>
      <c r="Z204" s="29"/>
      <c r="AA204" s="29"/>
      <c r="AB204" s="29"/>
      <c r="AC204" s="29"/>
      <c r="AD204" s="29"/>
      <c r="AE204" s="29"/>
      <c r="AF204" s="29"/>
      <c r="AG204" s="29"/>
      <c r="AH204" s="29"/>
      <c r="AI204" s="29"/>
      <c r="AJ204" s="29"/>
    </row>
    <row r="205" spans="1:36" s="30" customFormat="1" ht="69" customHeight="1" x14ac:dyDescent="0.25">
      <c r="A205" s="117" t="s">
        <v>4706</v>
      </c>
      <c r="B205" s="121" t="s">
        <v>904</v>
      </c>
      <c r="C205" s="122" t="s">
        <v>925</v>
      </c>
      <c r="D205" s="122" t="s">
        <v>919</v>
      </c>
      <c r="E205" s="123"/>
      <c r="F205" s="132" t="s">
        <v>928</v>
      </c>
      <c r="G205" s="132" t="s">
        <v>91</v>
      </c>
      <c r="H205" s="132" t="s">
        <v>921</v>
      </c>
      <c r="I205" s="132" t="s">
        <v>922</v>
      </c>
      <c r="J205" s="132" t="s">
        <v>929</v>
      </c>
      <c r="K205" s="132"/>
      <c r="L205" s="132"/>
      <c r="M205" s="132"/>
      <c r="N205" s="133"/>
      <c r="O205" s="133"/>
      <c r="P205" s="131"/>
      <c r="Q205" s="116" t="s">
        <v>157</v>
      </c>
      <c r="R205" s="116" t="s">
        <v>4781</v>
      </c>
      <c r="S205" s="116" t="s">
        <v>4783</v>
      </c>
      <c r="U205" s="29"/>
      <c r="V205" s="29"/>
      <c r="W205" s="29"/>
      <c r="X205" s="29"/>
      <c r="Y205" s="29"/>
      <c r="Z205" s="29"/>
      <c r="AA205" s="29"/>
      <c r="AB205" s="29"/>
      <c r="AC205" s="29"/>
      <c r="AD205" s="29"/>
      <c r="AE205" s="29"/>
      <c r="AF205" s="29"/>
      <c r="AG205" s="29"/>
      <c r="AH205" s="29"/>
      <c r="AI205" s="29"/>
      <c r="AJ205" s="29"/>
    </row>
    <row r="206" spans="1:36" s="30" customFormat="1" ht="69" customHeight="1" x14ac:dyDescent="0.25">
      <c r="A206" s="117" t="s">
        <v>4706</v>
      </c>
      <c r="B206" s="121" t="s">
        <v>904</v>
      </c>
      <c r="C206" s="122" t="s">
        <v>925</v>
      </c>
      <c r="D206" s="122" t="s">
        <v>919</v>
      </c>
      <c r="E206" s="123"/>
      <c r="F206" s="132" t="s">
        <v>930</v>
      </c>
      <c r="G206" s="132" t="s">
        <v>91</v>
      </c>
      <c r="H206" s="132" t="s">
        <v>921</v>
      </c>
      <c r="I206" s="132" t="s">
        <v>922</v>
      </c>
      <c r="J206" s="132"/>
      <c r="K206" s="132">
        <v>4000</v>
      </c>
      <c r="L206" s="132">
        <v>4235</v>
      </c>
      <c r="M206" s="132"/>
      <c r="N206" s="133"/>
      <c r="O206" s="133"/>
      <c r="P206" s="131"/>
      <c r="Q206" s="116" t="s">
        <v>157</v>
      </c>
      <c r="R206" s="116" t="s">
        <v>4781</v>
      </c>
      <c r="S206" s="116" t="s">
        <v>4783</v>
      </c>
      <c r="U206" s="29"/>
      <c r="V206" s="29"/>
      <c r="W206" s="29"/>
      <c r="X206" s="29"/>
      <c r="Y206" s="29"/>
      <c r="Z206" s="29"/>
      <c r="AA206" s="29"/>
      <c r="AB206" s="29"/>
      <c r="AC206" s="29"/>
      <c r="AD206" s="29"/>
      <c r="AE206" s="29"/>
      <c r="AF206" s="29"/>
      <c r="AG206" s="29"/>
      <c r="AH206" s="29"/>
      <c r="AI206" s="29"/>
      <c r="AJ206" s="29"/>
    </row>
    <row r="207" spans="1:36" s="30" customFormat="1" ht="69" customHeight="1" x14ac:dyDescent="0.25">
      <c r="A207" s="117" t="s">
        <v>4706</v>
      </c>
      <c r="B207" s="121" t="s">
        <v>904</v>
      </c>
      <c r="C207" s="122" t="s">
        <v>925</v>
      </c>
      <c r="D207" s="122" t="s">
        <v>919</v>
      </c>
      <c r="E207" s="123"/>
      <c r="F207" s="132" t="s">
        <v>931</v>
      </c>
      <c r="G207" s="132" t="s">
        <v>91</v>
      </c>
      <c r="H207" s="132" t="s">
        <v>921</v>
      </c>
      <c r="I207" s="132" t="s">
        <v>922</v>
      </c>
      <c r="J207" s="132" t="s">
        <v>929</v>
      </c>
      <c r="K207" s="132"/>
      <c r="L207" s="132"/>
      <c r="M207" s="132"/>
      <c r="N207" s="133"/>
      <c r="O207" s="133"/>
      <c r="P207" s="131"/>
      <c r="Q207" s="116" t="s">
        <v>157</v>
      </c>
      <c r="R207" s="116" t="s">
        <v>4781</v>
      </c>
      <c r="S207" s="116" t="s">
        <v>4783</v>
      </c>
      <c r="U207" s="29"/>
      <c r="V207" s="29"/>
      <c r="W207" s="29"/>
      <c r="X207" s="29"/>
      <c r="Y207" s="29"/>
      <c r="Z207" s="29"/>
      <c r="AA207" s="29"/>
      <c r="AB207" s="29"/>
      <c r="AC207" s="29"/>
      <c r="AD207" s="29"/>
      <c r="AE207" s="29"/>
      <c r="AF207" s="29"/>
      <c r="AG207" s="29"/>
      <c r="AH207" s="29"/>
      <c r="AI207" s="29"/>
      <c r="AJ207" s="29"/>
    </row>
    <row r="208" spans="1:36" s="30" customFormat="1" ht="69" customHeight="1" x14ac:dyDescent="0.25">
      <c r="A208" s="115" t="s">
        <v>4702</v>
      </c>
      <c r="B208" s="121" t="s">
        <v>904</v>
      </c>
      <c r="C208" s="122" t="s">
        <v>935</v>
      </c>
      <c r="D208" s="122" t="s">
        <v>936</v>
      </c>
      <c r="E208" s="123" t="s">
        <v>932</v>
      </c>
      <c r="F208" s="132" t="s">
        <v>933</v>
      </c>
      <c r="G208" s="132"/>
      <c r="H208" s="132" t="s">
        <v>934</v>
      </c>
      <c r="I208" s="132"/>
      <c r="J208" s="132"/>
      <c r="K208" s="132"/>
      <c r="L208" s="132"/>
      <c r="M208" s="132"/>
      <c r="N208" s="133">
        <v>4000</v>
      </c>
      <c r="O208" s="133"/>
      <c r="P208" s="131">
        <v>4000</v>
      </c>
      <c r="Q208" s="116" t="s">
        <v>98</v>
      </c>
      <c r="R208" s="116" t="s">
        <v>4784</v>
      </c>
      <c r="S208" s="116"/>
      <c r="U208" s="29"/>
      <c r="V208" s="29"/>
      <c r="W208" s="29"/>
      <c r="X208" s="29"/>
      <c r="Y208" s="29"/>
      <c r="Z208" s="29"/>
      <c r="AA208" s="29"/>
      <c r="AB208" s="29"/>
      <c r="AC208" s="29"/>
      <c r="AD208" s="29"/>
      <c r="AE208" s="29"/>
      <c r="AF208" s="29"/>
      <c r="AG208" s="29"/>
      <c r="AH208" s="29"/>
      <c r="AI208" s="29"/>
      <c r="AJ208" s="29"/>
    </row>
    <row r="209" spans="1:36" s="30" customFormat="1" ht="69" customHeight="1" x14ac:dyDescent="0.25">
      <c r="A209" s="117" t="s">
        <v>4706</v>
      </c>
      <c r="B209" s="121" t="s">
        <v>904</v>
      </c>
      <c r="C209" s="122" t="s">
        <v>908</v>
      </c>
      <c r="D209" s="122" t="s">
        <v>909</v>
      </c>
      <c r="E209" s="123" t="s">
        <v>905</v>
      </c>
      <c r="F209" s="132" t="s">
        <v>906</v>
      </c>
      <c r="G209" s="132" t="s">
        <v>91</v>
      </c>
      <c r="H209" s="132" t="s">
        <v>907</v>
      </c>
      <c r="I209" s="132"/>
      <c r="J209" s="132"/>
      <c r="K209" s="132"/>
      <c r="L209" s="132"/>
      <c r="M209" s="132"/>
      <c r="N209" s="133">
        <v>20000</v>
      </c>
      <c r="O209" s="133">
        <v>12913</v>
      </c>
      <c r="P209" s="131">
        <v>20000</v>
      </c>
      <c r="Q209" s="116" t="s">
        <v>157</v>
      </c>
      <c r="R209" s="116" t="s">
        <v>4781</v>
      </c>
      <c r="S209" s="116" t="s">
        <v>4728</v>
      </c>
      <c r="U209" s="29"/>
      <c r="V209" s="29"/>
      <c r="W209" s="29"/>
      <c r="X209" s="29"/>
      <c r="Y209" s="29"/>
      <c r="Z209" s="29"/>
      <c r="AA209" s="29"/>
      <c r="AB209" s="29"/>
      <c r="AC209" s="29"/>
      <c r="AD209" s="29"/>
      <c r="AE209" s="29"/>
      <c r="AF209" s="29"/>
      <c r="AG209" s="29"/>
      <c r="AH209" s="29"/>
      <c r="AI209" s="29"/>
      <c r="AJ209" s="29"/>
    </row>
    <row r="210" spans="1:36" s="30" customFormat="1" ht="69" customHeight="1" x14ac:dyDescent="0.25">
      <c r="A210" s="115" t="s">
        <v>4702</v>
      </c>
      <c r="B210" s="121" t="s">
        <v>2</v>
      </c>
      <c r="C210" s="122" t="s">
        <v>943</v>
      </c>
      <c r="D210" s="122" t="s">
        <v>944</v>
      </c>
      <c r="E210" s="123" t="s">
        <v>938</v>
      </c>
      <c r="F210" s="132" t="s">
        <v>939</v>
      </c>
      <c r="G210" s="132" t="s">
        <v>940</v>
      </c>
      <c r="H210" s="132" t="s">
        <v>941</v>
      </c>
      <c r="I210" s="132"/>
      <c r="J210" s="132" t="s">
        <v>942</v>
      </c>
      <c r="K210" s="132"/>
      <c r="L210" s="136">
        <v>0.45587</v>
      </c>
      <c r="M210" s="132"/>
      <c r="N210" s="134">
        <v>5000</v>
      </c>
      <c r="O210" s="133">
        <v>2279.35</v>
      </c>
      <c r="P210" s="131">
        <v>5000</v>
      </c>
      <c r="Q210" s="116" t="s">
        <v>98</v>
      </c>
      <c r="R210" s="116" t="s">
        <v>1061</v>
      </c>
      <c r="S210" s="116"/>
      <c r="U210" s="29"/>
      <c r="V210" s="29"/>
      <c r="W210" s="29"/>
      <c r="X210" s="29"/>
      <c r="Y210" s="29"/>
      <c r="Z210" s="29"/>
      <c r="AA210" s="29"/>
      <c r="AB210" s="29"/>
      <c r="AC210" s="29"/>
      <c r="AD210" s="29"/>
      <c r="AE210" s="29"/>
      <c r="AF210" s="29"/>
      <c r="AG210" s="29"/>
      <c r="AH210" s="29"/>
      <c r="AI210" s="29"/>
      <c r="AJ210" s="29"/>
    </row>
    <row r="211" spans="1:36" s="30" customFormat="1" ht="69" customHeight="1" x14ac:dyDescent="0.25">
      <c r="A211" s="115" t="s">
        <v>4702</v>
      </c>
      <c r="B211" s="121" t="s">
        <v>2</v>
      </c>
      <c r="C211" s="122" t="s">
        <v>949</v>
      </c>
      <c r="D211" s="122" t="s">
        <v>950</v>
      </c>
      <c r="E211" s="123" t="s">
        <v>945</v>
      </c>
      <c r="F211" s="132" t="s">
        <v>946</v>
      </c>
      <c r="G211" s="132" t="s">
        <v>940</v>
      </c>
      <c r="H211" s="132" t="s">
        <v>947</v>
      </c>
      <c r="I211" s="132"/>
      <c r="J211" s="132" t="s">
        <v>948</v>
      </c>
      <c r="K211" s="132"/>
      <c r="L211" s="136">
        <v>0.50011749999999999</v>
      </c>
      <c r="M211" s="132"/>
      <c r="N211" s="134">
        <v>4000</v>
      </c>
      <c r="O211" s="133">
        <v>2000.47</v>
      </c>
      <c r="P211" s="131">
        <v>4000</v>
      </c>
      <c r="Q211" s="116" t="s">
        <v>98</v>
      </c>
      <c r="R211" s="116" t="s">
        <v>4785</v>
      </c>
      <c r="S211" s="116" t="s">
        <v>4786</v>
      </c>
      <c r="U211" s="29"/>
      <c r="V211" s="29"/>
      <c r="W211" s="29"/>
      <c r="X211" s="29"/>
      <c r="Y211" s="29"/>
      <c r="Z211" s="29"/>
      <c r="AA211" s="29"/>
      <c r="AB211" s="29"/>
      <c r="AC211" s="29"/>
      <c r="AD211" s="29"/>
      <c r="AE211" s="29"/>
      <c r="AF211" s="29"/>
      <c r="AG211" s="29"/>
      <c r="AH211" s="29"/>
      <c r="AI211" s="29"/>
      <c r="AJ211" s="29"/>
    </row>
    <row r="212" spans="1:36" s="30" customFormat="1" ht="69" customHeight="1" x14ac:dyDescent="0.25">
      <c r="A212" s="115" t="s">
        <v>4702</v>
      </c>
      <c r="B212" s="121" t="s">
        <v>2</v>
      </c>
      <c r="C212" s="122" t="s">
        <v>955</v>
      </c>
      <c r="D212" s="122" t="s">
        <v>956</v>
      </c>
      <c r="E212" s="123" t="s">
        <v>951</v>
      </c>
      <c r="F212" s="132" t="s">
        <v>952</v>
      </c>
      <c r="G212" s="132" t="s">
        <v>91</v>
      </c>
      <c r="H212" s="132" t="s">
        <v>953</v>
      </c>
      <c r="I212" s="132"/>
      <c r="J212" s="132" t="s">
        <v>954</v>
      </c>
      <c r="K212" s="132">
        <v>1</v>
      </c>
      <c r="L212" s="136">
        <v>0.97142857142857142</v>
      </c>
      <c r="M212" s="132">
        <v>1</v>
      </c>
      <c r="N212" s="134">
        <v>175000</v>
      </c>
      <c r="O212" s="133">
        <v>170000</v>
      </c>
      <c r="P212" s="131">
        <v>175000</v>
      </c>
      <c r="Q212" s="116" t="s">
        <v>98</v>
      </c>
      <c r="R212" s="116" t="s">
        <v>1061</v>
      </c>
      <c r="S212" s="116"/>
      <c r="U212" s="29"/>
      <c r="V212" s="29"/>
      <c r="W212" s="29"/>
      <c r="X212" s="29"/>
      <c r="Y212" s="29"/>
      <c r="Z212" s="29"/>
      <c r="AA212" s="29"/>
      <c r="AB212" s="29"/>
      <c r="AC212" s="29"/>
      <c r="AD212" s="29"/>
      <c r="AE212" s="29"/>
      <c r="AF212" s="29"/>
      <c r="AG212" s="29"/>
      <c r="AH212" s="29"/>
      <c r="AI212" s="29"/>
      <c r="AJ212" s="29"/>
    </row>
    <row r="213" spans="1:36" s="30" customFormat="1" ht="69" customHeight="1" x14ac:dyDescent="0.25">
      <c r="A213" s="115" t="s">
        <v>4702</v>
      </c>
      <c r="B213" s="121" t="s">
        <v>2</v>
      </c>
      <c r="C213" s="122" t="s">
        <v>961</v>
      </c>
      <c r="D213" s="122" t="s">
        <v>962</v>
      </c>
      <c r="E213" s="123" t="s">
        <v>958</v>
      </c>
      <c r="F213" s="132" t="s">
        <v>959</v>
      </c>
      <c r="G213" s="132" t="s">
        <v>91</v>
      </c>
      <c r="H213" s="132" t="s">
        <v>960</v>
      </c>
      <c r="I213" s="132"/>
      <c r="J213" s="132" t="s">
        <v>954</v>
      </c>
      <c r="K213" s="132">
        <v>1</v>
      </c>
      <c r="L213" s="136">
        <v>0.30671533778894039</v>
      </c>
      <c r="M213" s="132">
        <v>1</v>
      </c>
      <c r="N213" s="134">
        <v>23491</v>
      </c>
      <c r="O213" s="133">
        <v>7205.0499999999993</v>
      </c>
      <c r="P213" s="131">
        <v>16430</v>
      </c>
      <c r="Q213" s="116" t="s">
        <v>98</v>
      </c>
      <c r="R213" s="116" t="s">
        <v>1061</v>
      </c>
      <c r="S213" s="116" t="s">
        <v>4787</v>
      </c>
      <c r="U213" s="29"/>
      <c r="V213" s="29"/>
      <c r="W213" s="29"/>
      <c r="X213" s="29"/>
      <c r="Y213" s="29"/>
      <c r="Z213" s="29"/>
      <c r="AA213" s="29"/>
      <c r="AB213" s="29"/>
      <c r="AC213" s="29"/>
      <c r="AD213" s="29"/>
      <c r="AE213" s="29"/>
      <c r="AF213" s="29"/>
      <c r="AG213" s="29"/>
      <c r="AH213" s="29"/>
      <c r="AI213" s="29"/>
      <c r="AJ213" s="29"/>
    </row>
    <row r="214" spans="1:36" s="30" customFormat="1" ht="69" customHeight="1" x14ac:dyDescent="0.25">
      <c r="A214" s="115" t="s">
        <v>4702</v>
      </c>
      <c r="B214" s="121" t="s">
        <v>2</v>
      </c>
      <c r="C214" s="122" t="s">
        <v>966</v>
      </c>
      <c r="D214" s="122" t="s">
        <v>967</v>
      </c>
      <c r="E214" s="123" t="s">
        <v>963</v>
      </c>
      <c r="F214" s="132" t="s">
        <v>964</v>
      </c>
      <c r="G214" s="132" t="s">
        <v>91</v>
      </c>
      <c r="H214" s="132" t="s">
        <v>965</v>
      </c>
      <c r="I214" s="132"/>
      <c r="J214" s="132" t="s">
        <v>954</v>
      </c>
      <c r="K214" s="132">
        <v>1</v>
      </c>
      <c r="L214" s="136">
        <v>1</v>
      </c>
      <c r="M214" s="132">
        <v>1</v>
      </c>
      <c r="N214" s="134">
        <v>24000</v>
      </c>
      <c r="O214" s="133">
        <v>24000</v>
      </c>
      <c r="P214" s="131">
        <v>24000</v>
      </c>
      <c r="Q214" s="116" t="s">
        <v>98</v>
      </c>
      <c r="R214" s="116" t="s">
        <v>1061</v>
      </c>
      <c r="S214" s="116" t="s">
        <v>4788</v>
      </c>
      <c r="U214" s="29"/>
      <c r="V214" s="29"/>
      <c r="W214" s="29"/>
      <c r="X214" s="29"/>
      <c r="Y214" s="29"/>
      <c r="Z214" s="29"/>
      <c r="AA214" s="29"/>
      <c r="AB214" s="29"/>
      <c r="AC214" s="29"/>
      <c r="AD214" s="29"/>
      <c r="AE214" s="29"/>
      <c r="AF214" s="29"/>
      <c r="AG214" s="29"/>
      <c r="AH214" s="29"/>
      <c r="AI214" s="29"/>
      <c r="AJ214" s="29"/>
    </row>
    <row r="215" spans="1:36" s="30" customFormat="1" ht="69" customHeight="1" x14ac:dyDescent="0.25">
      <c r="A215" s="115" t="s">
        <v>4702</v>
      </c>
      <c r="B215" s="121" t="s">
        <v>2</v>
      </c>
      <c r="C215" s="122" t="s">
        <v>971</v>
      </c>
      <c r="D215" s="122" t="s">
        <v>972</v>
      </c>
      <c r="E215" s="123" t="s">
        <v>968</v>
      </c>
      <c r="F215" s="132" t="s">
        <v>969</v>
      </c>
      <c r="G215" s="132" t="s">
        <v>91</v>
      </c>
      <c r="H215" s="132" t="s">
        <v>970</v>
      </c>
      <c r="I215" s="132"/>
      <c r="J215" s="132" t="s">
        <v>954</v>
      </c>
      <c r="K215" s="132">
        <v>1</v>
      </c>
      <c r="L215" s="136">
        <v>0</v>
      </c>
      <c r="M215" s="132">
        <v>1</v>
      </c>
      <c r="N215" s="134">
        <v>8000</v>
      </c>
      <c r="O215" s="133">
        <v>0</v>
      </c>
      <c r="P215" s="131">
        <v>8000</v>
      </c>
      <c r="Q215" s="116" t="s">
        <v>98</v>
      </c>
      <c r="R215" s="116" t="s">
        <v>1061</v>
      </c>
      <c r="S215" s="116" t="s">
        <v>4789</v>
      </c>
      <c r="U215" s="29"/>
      <c r="V215" s="29"/>
      <c r="W215" s="29"/>
      <c r="X215" s="29"/>
      <c r="Y215" s="29"/>
      <c r="Z215" s="29"/>
      <c r="AA215" s="29"/>
      <c r="AB215" s="29"/>
      <c r="AC215" s="29"/>
      <c r="AD215" s="29"/>
      <c r="AE215" s="29"/>
      <c r="AF215" s="29"/>
      <c r="AG215" s="29"/>
      <c r="AH215" s="29"/>
      <c r="AI215" s="29"/>
      <c r="AJ215" s="29"/>
    </row>
    <row r="216" spans="1:36" s="30" customFormat="1" ht="69" customHeight="1" x14ac:dyDescent="0.25">
      <c r="A216" s="115" t="s">
        <v>4702</v>
      </c>
      <c r="B216" s="121" t="s">
        <v>9</v>
      </c>
      <c r="C216" s="122" t="s">
        <v>1063</v>
      </c>
      <c r="D216" s="122" t="s">
        <v>1059</v>
      </c>
      <c r="E216" s="123" t="s">
        <v>1059</v>
      </c>
      <c r="F216" s="132" t="s">
        <v>1060</v>
      </c>
      <c r="G216" s="132" t="s">
        <v>91</v>
      </c>
      <c r="H216" s="132" t="s">
        <v>32</v>
      </c>
      <c r="I216" s="144" t="s">
        <v>132</v>
      </c>
      <c r="J216" s="132" t="s">
        <v>1062</v>
      </c>
      <c r="K216" s="132">
        <v>1</v>
      </c>
      <c r="L216" s="132">
        <v>0.85</v>
      </c>
      <c r="M216" s="132">
        <v>1</v>
      </c>
      <c r="N216" s="133">
        <v>109200</v>
      </c>
      <c r="O216" s="133"/>
      <c r="P216" s="131">
        <v>109200</v>
      </c>
      <c r="Q216" s="116" t="s">
        <v>98</v>
      </c>
      <c r="R216" s="116" t="s">
        <v>4779</v>
      </c>
      <c r="S216" s="125"/>
      <c r="U216" s="29"/>
      <c r="V216" s="29"/>
      <c r="W216" s="29"/>
      <c r="X216" s="29"/>
      <c r="Y216" s="29"/>
      <c r="Z216" s="29"/>
      <c r="AA216" s="29"/>
      <c r="AB216" s="29"/>
      <c r="AC216" s="29"/>
      <c r="AD216" s="29"/>
      <c r="AE216" s="29"/>
      <c r="AF216" s="29"/>
      <c r="AG216" s="29"/>
      <c r="AH216" s="29"/>
      <c r="AI216" s="29"/>
      <c r="AJ216" s="29"/>
    </row>
    <row r="217" spans="1:36" s="30" customFormat="1" ht="69" customHeight="1" x14ac:dyDescent="0.25">
      <c r="A217" s="115" t="s">
        <v>4702</v>
      </c>
      <c r="B217" s="121" t="s">
        <v>9</v>
      </c>
      <c r="C217" s="122" t="s">
        <v>1066</v>
      </c>
      <c r="D217" s="122" t="s">
        <v>1067</v>
      </c>
      <c r="E217" s="123" t="s">
        <v>1064</v>
      </c>
      <c r="F217" s="132" t="s">
        <v>1060</v>
      </c>
      <c r="G217" s="132" t="s">
        <v>91</v>
      </c>
      <c r="H217" s="132" t="s">
        <v>31</v>
      </c>
      <c r="I217" s="144" t="s">
        <v>132</v>
      </c>
      <c r="J217" s="132" t="s">
        <v>1065</v>
      </c>
      <c r="K217" s="132">
        <v>1</v>
      </c>
      <c r="L217" s="132">
        <v>0.85</v>
      </c>
      <c r="M217" s="132">
        <v>1</v>
      </c>
      <c r="N217" s="133">
        <v>480770.26</v>
      </c>
      <c r="O217" s="133"/>
      <c r="P217" s="131">
        <v>511417.91432411998</v>
      </c>
      <c r="Q217" s="116" t="s">
        <v>98</v>
      </c>
      <c r="R217" s="116" t="s">
        <v>1061</v>
      </c>
      <c r="S217" s="116" t="s">
        <v>4790</v>
      </c>
      <c r="U217" s="29"/>
      <c r="V217" s="29"/>
      <c r="W217" s="29"/>
      <c r="X217" s="29"/>
      <c r="Y217" s="29"/>
      <c r="Z217" s="29"/>
      <c r="AA217" s="29"/>
      <c r="AB217" s="29"/>
      <c r="AC217" s="29"/>
      <c r="AD217" s="29"/>
      <c r="AE217" s="29"/>
      <c r="AF217" s="29"/>
      <c r="AG217" s="29"/>
      <c r="AH217" s="29"/>
      <c r="AI217" s="29"/>
      <c r="AJ217" s="29"/>
    </row>
    <row r="218" spans="1:36" s="30" customFormat="1" ht="69" customHeight="1" x14ac:dyDescent="0.25">
      <c r="A218" s="115" t="s">
        <v>4702</v>
      </c>
      <c r="B218" s="121" t="s">
        <v>9</v>
      </c>
      <c r="C218" s="122" t="s">
        <v>1066</v>
      </c>
      <c r="D218" s="122" t="s">
        <v>1067</v>
      </c>
      <c r="E218" s="123" t="s">
        <v>1068</v>
      </c>
      <c r="F218" s="132" t="s">
        <v>1060</v>
      </c>
      <c r="G218" s="132" t="s">
        <v>91</v>
      </c>
      <c r="H218" s="132" t="s">
        <v>31</v>
      </c>
      <c r="I218" s="144" t="s">
        <v>132</v>
      </c>
      <c r="J218" s="132" t="s">
        <v>1069</v>
      </c>
      <c r="K218" s="132">
        <v>1</v>
      </c>
      <c r="L218" s="132">
        <v>0.85</v>
      </c>
      <c r="M218" s="132">
        <v>1</v>
      </c>
      <c r="N218" s="133">
        <v>175085.89</v>
      </c>
      <c r="O218" s="133"/>
      <c r="P218" s="131">
        <v>195763.13025567998</v>
      </c>
      <c r="Q218" s="116" t="s">
        <v>98</v>
      </c>
      <c r="R218" s="116" t="s">
        <v>1061</v>
      </c>
      <c r="S218" s="116" t="s">
        <v>4790</v>
      </c>
      <c r="U218" s="29"/>
      <c r="V218" s="29"/>
      <c r="W218" s="29"/>
      <c r="X218" s="29"/>
      <c r="Y218" s="29"/>
      <c r="Z218" s="29"/>
      <c r="AA218" s="29"/>
      <c r="AB218" s="29"/>
      <c r="AC218" s="29"/>
      <c r="AD218" s="29"/>
      <c r="AE218" s="29"/>
      <c r="AF218" s="29"/>
      <c r="AG218" s="29"/>
      <c r="AH218" s="29"/>
      <c r="AI218" s="29"/>
      <c r="AJ218" s="29"/>
    </row>
    <row r="219" spans="1:36" s="30" customFormat="1" ht="69" customHeight="1" x14ac:dyDescent="0.25">
      <c r="A219" s="115" t="s">
        <v>4702</v>
      </c>
      <c r="B219" s="121" t="s">
        <v>9</v>
      </c>
      <c r="C219" s="122" t="s">
        <v>1066</v>
      </c>
      <c r="D219" s="122" t="s">
        <v>1067</v>
      </c>
      <c r="E219" s="123" t="s">
        <v>1071</v>
      </c>
      <c r="F219" s="132" t="s">
        <v>1060</v>
      </c>
      <c r="G219" s="132" t="s">
        <v>91</v>
      </c>
      <c r="H219" s="132" t="s">
        <v>31</v>
      </c>
      <c r="I219" s="144" t="s">
        <v>132</v>
      </c>
      <c r="J219" s="132" t="s">
        <v>1072</v>
      </c>
      <c r="K219" s="132">
        <v>1</v>
      </c>
      <c r="L219" s="132">
        <v>0.85</v>
      </c>
      <c r="M219" s="132">
        <v>1</v>
      </c>
      <c r="N219" s="133">
        <v>737822.4</v>
      </c>
      <c r="O219" s="133"/>
      <c r="P219" s="131">
        <v>785800.16</v>
      </c>
      <c r="Q219" s="116" t="s">
        <v>98</v>
      </c>
      <c r="R219" s="116" t="s">
        <v>1061</v>
      </c>
      <c r="S219" s="116" t="s">
        <v>4790</v>
      </c>
      <c r="U219" s="29"/>
      <c r="V219" s="29"/>
      <c r="W219" s="29"/>
      <c r="X219" s="29"/>
      <c r="Y219" s="29"/>
      <c r="Z219" s="29"/>
      <c r="AA219" s="29"/>
      <c r="AB219" s="29"/>
      <c r="AC219" s="29"/>
      <c r="AD219" s="29"/>
      <c r="AE219" s="29"/>
      <c r="AF219" s="29"/>
      <c r="AG219" s="29"/>
      <c r="AH219" s="29"/>
      <c r="AI219" s="29"/>
      <c r="AJ219" s="29"/>
    </row>
    <row r="220" spans="1:36" s="30" customFormat="1" ht="69" customHeight="1" x14ac:dyDescent="0.25">
      <c r="A220" s="117" t="s">
        <v>4706</v>
      </c>
      <c r="B220" s="121" t="s">
        <v>9</v>
      </c>
      <c r="C220" s="122" t="s">
        <v>999</v>
      </c>
      <c r="D220" s="122" t="s">
        <v>991</v>
      </c>
      <c r="E220" s="123" t="s">
        <v>991</v>
      </c>
      <c r="F220" s="132" t="s">
        <v>992</v>
      </c>
      <c r="G220" s="132" t="s">
        <v>91</v>
      </c>
      <c r="H220" s="132" t="s">
        <v>17</v>
      </c>
      <c r="I220" s="132" t="s">
        <v>993</v>
      </c>
      <c r="J220" s="132" t="s">
        <v>994</v>
      </c>
      <c r="K220" s="132" t="s">
        <v>995</v>
      </c>
      <c r="L220" s="132" t="s">
        <v>996</v>
      </c>
      <c r="M220" s="139" t="s">
        <v>994</v>
      </c>
      <c r="N220" s="133">
        <v>62000</v>
      </c>
      <c r="O220" s="133" t="s">
        <v>997</v>
      </c>
      <c r="P220" s="131">
        <v>28000</v>
      </c>
      <c r="Q220" s="116" t="s">
        <v>140</v>
      </c>
      <c r="R220" s="116" t="s">
        <v>4769</v>
      </c>
      <c r="S220" s="116"/>
      <c r="U220" s="29"/>
      <c r="V220" s="29"/>
      <c r="W220" s="29"/>
      <c r="X220" s="29"/>
      <c r="Y220" s="29"/>
      <c r="Z220" s="29"/>
      <c r="AA220" s="29"/>
      <c r="AB220" s="29"/>
      <c r="AC220" s="29"/>
      <c r="AD220" s="29"/>
      <c r="AE220" s="29"/>
      <c r="AF220" s="29"/>
      <c r="AG220" s="29"/>
      <c r="AH220" s="29"/>
      <c r="AI220" s="29"/>
      <c r="AJ220" s="29"/>
    </row>
    <row r="221" spans="1:36" s="30" customFormat="1" ht="69" customHeight="1" x14ac:dyDescent="0.25">
      <c r="A221" s="117" t="s">
        <v>4706</v>
      </c>
      <c r="B221" s="121" t="s">
        <v>9</v>
      </c>
      <c r="C221" s="122" t="s">
        <v>1117</v>
      </c>
      <c r="D221" s="122" t="s">
        <v>1118</v>
      </c>
      <c r="E221" s="123" t="s">
        <v>1115</v>
      </c>
      <c r="F221" s="132" t="s">
        <v>1116</v>
      </c>
      <c r="G221" s="132" t="s">
        <v>91</v>
      </c>
      <c r="H221" s="132" t="s">
        <v>59</v>
      </c>
      <c r="I221" s="144">
        <v>212450</v>
      </c>
      <c r="J221" s="132" t="s">
        <v>989</v>
      </c>
      <c r="K221" s="132"/>
      <c r="L221" s="132"/>
      <c r="M221" s="132"/>
      <c r="N221" s="133">
        <v>1095352</v>
      </c>
      <c r="O221" s="133">
        <v>933896.34</v>
      </c>
      <c r="P221" s="131">
        <v>212450</v>
      </c>
      <c r="Q221" s="116" t="s">
        <v>140</v>
      </c>
      <c r="R221" s="116" t="s">
        <v>4791</v>
      </c>
      <c r="S221" s="116" t="s">
        <v>4716</v>
      </c>
      <c r="U221" s="29"/>
      <c r="V221" s="29"/>
      <c r="W221" s="29"/>
      <c r="X221" s="29"/>
      <c r="Y221" s="29"/>
      <c r="Z221" s="29"/>
      <c r="AA221" s="29"/>
      <c r="AB221" s="29"/>
      <c r="AC221" s="29"/>
      <c r="AD221" s="29"/>
      <c r="AE221" s="29"/>
      <c r="AF221" s="29"/>
      <c r="AG221" s="29"/>
      <c r="AH221" s="29"/>
      <c r="AI221" s="29"/>
      <c r="AJ221" s="29"/>
    </row>
    <row r="222" spans="1:36" s="30" customFormat="1" ht="69" customHeight="1" x14ac:dyDescent="0.25">
      <c r="A222" s="117" t="s">
        <v>4706</v>
      </c>
      <c r="B222" s="121" t="s">
        <v>9</v>
      </c>
      <c r="C222" s="122" t="s">
        <v>1120</v>
      </c>
      <c r="D222" s="122" t="s">
        <v>1121</v>
      </c>
      <c r="E222" s="123" t="s">
        <v>1115</v>
      </c>
      <c r="F222" s="132" t="s">
        <v>1119</v>
      </c>
      <c r="G222" s="132" t="s">
        <v>91</v>
      </c>
      <c r="H222" s="132" t="s">
        <v>60</v>
      </c>
      <c r="I222" s="144"/>
      <c r="J222" s="132" t="s">
        <v>989</v>
      </c>
      <c r="K222" s="132"/>
      <c r="L222" s="132"/>
      <c r="M222" s="132"/>
      <c r="N222" s="133">
        <v>331090</v>
      </c>
      <c r="O222" s="133">
        <v>0</v>
      </c>
      <c r="P222" s="131"/>
      <c r="Q222" s="116" t="s">
        <v>140</v>
      </c>
      <c r="R222" s="116" t="s">
        <v>4769</v>
      </c>
      <c r="S222" s="116" t="s">
        <v>4716</v>
      </c>
      <c r="U222" s="29"/>
      <c r="V222" s="29"/>
      <c r="W222" s="29"/>
      <c r="X222" s="29"/>
      <c r="Y222" s="29"/>
      <c r="Z222" s="29"/>
      <c r="AA222" s="29"/>
      <c r="AB222" s="29"/>
      <c r="AC222" s="29"/>
      <c r="AD222" s="29"/>
      <c r="AE222" s="29"/>
      <c r="AF222" s="29"/>
      <c r="AG222" s="29"/>
      <c r="AH222" s="29"/>
      <c r="AI222" s="29"/>
      <c r="AJ222" s="29"/>
    </row>
    <row r="223" spans="1:36" s="30" customFormat="1" ht="69" customHeight="1" x14ac:dyDescent="0.25">
      <c r="A223" s="117" t="s">
        <v>4706</v>
      </c>
      <c r="B223" s="121" t="s">
        <v>9</v>
      </c>
      <c r="C223" s="122" t="s">
        <v>36</v>
      </c>
      <c r="D223" s="122" t="s">
        <v>984</v>
      </c>
      <c r="E223" s="123" t="s">
        <v>981</v>
      </c>
      <c r="F223" s="132" t="s">
        <v>982</v>
      </c>
      <c r="G223" s="132" t="s">
        <v>91</v>
      </c>
      <c r="H223" s="132" t="s">
        <v>36</v>
      </c>
      <c r="I223" s="132"/>
      <c r="J223" s="132" t="s">
        <v>983</v>
      </c>
      <c r="K223" s="132">
        <v>1</v>
      </c>
      <c r="L223" s="132"/>
      <c r="M223" s="132">
        <v>1</v>
      </c>
      <c r="N223" s="133">
        <v>50000</v>
      </c>
      <c r="O223" s="133">
        <v>49361.15</v>
      </c>
      <c r="P223" s="131">
        <v>51500</v>
      </c>
      <c r="Q223" s="116" t="s">
        <v>140</v>
      </c>
      <c r="R223" s="116" t="s">
        <v>250</v>
      </c>
      <c r="S223" s="116" t="s">
        <v>4792</v>
      </c>
      <c r="U223" s="29"/>
      <c r="V223" s="29"/>
      <c r="W223" s="29"/>
      <c r="X223" s="29"/>
      <c r="Y223" s="29"/>
      <c r="Z223" s="29"/>
      <c r="AA223" s="29"/>
      <c r="AB223" s="29"/>
      <c r="AC223" s="29"/>
      <c r="AD223" s="29"/>
      <c r="AE223" s="29"/>
      <c r="AF223" s="29"/>
      <c r="AG223" s="29"/>
      <c r="AH223" s="29"/>
      <c r="AI223" s="29"/>
      <c r="AJ223" s="29"/>
    </row>
    <row r="224" spans="1:36" s="30" customFormat="1" ht="69" customHeight="1" x14ac:dyDescent="0.25">
      <c r="A224" s="117" t="s">
        <v>4706</v>
      </c>
      <c r="B224" s="121" t="s">
        <v>9</v>
      </c>
      <c r="C224" s="122" t="s">
        <v>38</v>
      </c>
      <c r="D224" s="122" t="s">
        <v>985</v>
      </c>
      <c r="E224" s="123" t="s">
        <v>981</v>
      </c>
      <c r="F224" s="132" t="s">
        <v>982</v>
      </c>
      <c r="G224" s="132" t="s">
        <v>91</v>
      </c>
      <c r="H224" s="132" t="s">
        <v>38</v>
      </c>
      <c r="I224" s="132"/>
      <c r="J224" s="132" t="s">
        <v>983</v>
      </c>
      <c r="K224" s="132">
        <v>1</v>
      </c>
      <c r="L224" s="132"/>
      <c r="M224" s="132">
        <v>1</v>
      </c>
      <c r="N224" s="133">
        <v>50000</v>
      </c>
      <c r="O224" s="133">
        <v>49361.15</v>
      </c>
      <c r="P224" s="131">
        <v>51500</v>
      </c>
      <c r="Q224" s="116" t="s">
        <v>140</v>
      </c>
      <c r="R224" s="116" t="s">
        <v>250</v>
      </c>
      <c r="S224" s="116" t="s">
        <v>4793</v>
      </c>
      <c r="U224" s="29"/>
      <c r="V224" s="29"/>
      <c r="W224" s="29"/>
      <c r="X224" s="29"/>
      <c r="Y224" s="29"/>
      <c r="Z224" s="29"/>
      <c r="AA224" s="29"/>
      <c r="AB224" s="29"/>
      <c r="AC224" s="29"/>
      <c r="AD224" s="29"/>
      <c r="AE224" s="29"/>
      <c r="AF224" s="29"/>
      <c r="AG224" s="29"/>
      <c r="AH224" s="29"/>
      <c r="AI224" s="29"/>
      <c r="AJ224" s="29"/>
    </row>
    <row r="225" spans="1:36" s="30" customFormat="1" ht="69" customHeight="1" x14ac:dyDescent="0.25">
      <c r="A225" s="117" t="s">
        <v>4706</v>
      </c>
      <c r="B225" s="121" t="s">
        <v>9</v>
      </c>
      <c r="C225" s="122" t="s">
        <v>1033</v>
      </c>
      <c r="D225" s="122" t="s">
        <v>1034</v>
      </c>
      <c r="E225" s="123" t="s">
        <v>1029</v>
      </c>
      <c r="F225" s="132" t="s">
        <v>1030</v>
      </c>
      <c r="G225" s="132" t="s">
        <v>91</v>
      </c>
      <c r="H225" s="132" t="s">
        <v>18</v>
      </c>
      <c r="I225" s="132" t="s">
        <v>132</v>
      </c>
      <c r="J225" s="132" t="s">
        <v>1031</v>
      </c>
      <c r="K225" s="139">
        <v>1</v>
      </c>
      <c r="L225" s="145">
        <v>50000</v>
      </c>
      <c r="M225" s="139">
        <v>1</v>
      </c>
      <c r="N225" s="133">
        <v>60000</v>
      </c>
      <c r="O225" s="133" t="s">
        <v>1032</v>
      </c>
      <c r="P225" s="131">
        <v>60000</v>
      </c>
      <c r="Q225" s="116" t="s">
        <v>140</v>
      </c>
      <c r="R225" s="116" t="s">
        <v>4794</v>
      </c>
      <c r="S225" s="116" t="s">
        <v>4795</v>
      </c>
      <c r="U225" s="29"/>
      <c r="V225" s="29"/>
      <c r="W225" s="29"/>
      <c r="X225" s="29"/>
      <c r="Y225" s="29"/>
      <c r="Z225" s="29"/>
      <c r="AA225" s="29"/>
      <c r="AB225" s="29"/>
      <c r="AC225" s="29"/>
      <c r="AD225" s="29"/>
      <c r="AE225" s="29"/>
      <c r="AF225" s="29"/>
      <c r="AG225" s="29"/>
      <c r="AH225" s="29"/>
      <c r="AI225" s="29"/>
      <c r="AJ225" s="29"/>
    </row>
    <row r="226" spans="1:36" s="30" customFormat="1" ht="69" customHeight="1" x14ac:dyDescent="0.25">
      <c r="A226" s="117" t="s">
        <v>4706</v>
      </c>
      <c r="B226" s="121" t="s">
        <v>9</v>
      </c>
      <c r="C226" s="122" t="s">
        <v>1033</v>
      </c>
      <c r="D226" s="122" t="s">
        <v>1034</v>
      </c>
      <c r="E226" s="123" t="s">
        <v>1097</v>
      </c>
      <c r="F226" s="132" t="s">
        <v>1098</v>
      </c>
      <c r="G226" s="132" t="s">
        <v>91</v>
      </c>
      <c r="H226" s="132" t="s">
        <v>19</v>
      </c>
      <c r="I226" s="132" t="s">
        <v>132</v>
      </c>
      <c r="J226" s="132" t="s">
        <v>1099</v>
      </c>
      <c r="K226" s="139">
        <v>1</v>
      </c>
      <c r="L226" s="139">
        <v>1</v>
      </c>
      <c r="M226" s="139">
        <v>1</v>
      </c>
      <c r="N226" s="133">
        <v>3750</v>
      </c>
      <c r="O226" s="133">
        <v>3750</v>
      </c>
      <c r="P226" s="131">
        <v>3750</v>
      </c>
      <c r="Q226" s="116" t="s">
        <v>140</v>
      </c>
      <c r="R226" s="116" t="s">
        <v>4794</v>
      </c>
      <c r="S226" s="116" t="s">
        <v>4795</v>
      </c>
      <c r="U226" s="29"/>
      <c r="V226" s="29"/>
      <c r="W226" s="29"/>
      <c r="X226" s="29"/>
      <c r="Y226" s="29"/>
      <c r="Z226" s="29"/>
      <c r="AA226" s="29"/>
      <c r="AB226" s="29"/>
      <c r="AC226" s="29"/>
      <c r="AD226" s="29"/>
      <c r="AE226" s="29"/>
      <c r="AF226" s="29"/>
      <c r="AG226" s="29"/>
      <c r="AH226" s="29"/>
      <c r="AI226" s="29"/>
      <c r="AJ226" s="29"/>
    </row>
    <row r="227" spans="1:36" s="30" customFormat="1" ht="69" customHeight="1" x14ac:dyDescent="0.25">
      <c r="A227" s="117" t="s">
        <v>4706</v>
      </c>
      <c r="B227" s="121" t="s">
        <v>9</v>
      </c>
      <c r="C227" s="122" t="s">
        <v>1040</v>
      </c>
      <c r="D227" s="122" t="s">
        <v>1035</v>
      </c>
      <c r="E227" s="123" t="s">
        <v>1035</v>
      </c>
      <c r="F227" s="132" t="s">
        <v>1036</v>
      </c>
      <c r="G227" s="132" t="s">
        <v>91</v>
      </c>
      <c r="H227" s="132" t="s">
        <v>1037</v>
      </c>
      <c r="I227" s="132" t="s">
        <v>132</v>
      </c>
      <c r="J227" s="132" t="s">
        <v>1038</v>
      </c>
      <c r="K227" s="132">
        <v>25</v>
      </c>
      <c r="L227" s="132">
        <v>25</v>
      </c>
      <c r="M227" s="132">
        <v>30</v>
      </c>
      <c r="N227" s="133">
        <v>35000</v>
      </c>
      <c r="O227" s="133">
        <v>35000</v>
      </c>
      <c r="P227" s="131">
        <v>42000</v>
      </c>
      <c r="Q227" s="116" t="s">
        <v>113</v>
      </c>
      <c r="R227" s="116" t="s">
        <v>4771</v>
      </c>
      <c r="S227" s="116" t="s">
        <v>4796</v>
      </c>
      <c r="U227" s="29"/>
      <c r="V227" s="29"/>
      <c r="W227" s="29"/>
      <c r="X227" s="29"/>
      <c r="Y227" s="29"/>
      <c r="Z227" s="29"/>
      <c r="AA227" s="29"/>
      <c r="AB227" s="29"/>
      <c r="AC227" s="29"/>
      <c r="AD227" s="29"/>
      <c r="AE227" s="29"/>
      <c r="AF227" s="29"/>
      <c r="AG227" s="29"/>
      <c r="AH227" s="29"/>
      <c r="AI227" s="29"/>
      <c r="AJ227" s="29"/>
    </row>
    <row r="228" spans="1:36" s="30" customFormat="1" ht="69" customHeight="1" x14ac:dyDescent="0.25">
      <c r="A228" s="117" t="s">
        <v>4706</v>
      </c>
      <c r="B228" s="121" t="s">
        <v>9</v>
      </c>
      <c r="C228" s="122" t="s">
        <v>1045</v>
      </c>
      <c r="D228" s="122" t="s">
        <v>1041</v>
      </c>
      <c r="E228" s="123" t="s">
        <v>1041</v>
      </c>
      <c r="F228" s="132" t="s">
        <v>1042</v>
      </c>
      <c r="G228" s="132" t="s">
        <v>91</v>
      </c>
      <c r="H228" s="132" t="s">
        <v>20</v>
      </c>
      <c r="I228" s="132" t="s">
        <v>132</v>
      </c>
      <c r="J228" s="132" t="s">
        <v>1043</v>
      </c>
      <c r="K228" s="132">
        <v>42</v>
      </c>
      <c r="L228" s="139">
        <v>1</v>
      </c>
      <c r="M228" s="132">
        <v>46</v>
      </c>
      <c r="N228" s="133">
        <v>84525</v>
      </c>
      <c r="O228" s="133">
        <v>84525</v>
      </c>
      <c r="P228" s="131">
        <v>92700</v>
      </c>
      <c r="Q228" s="116" t="s">
        <v>140</v>
      </c>
      <c r="R228" s="116" t="s">
        <v>4791</v>
      </c>
      <c r="S228" s="116"/>
      <c r="U228" s="29"/>
      <c r="V228" s="29"/>
      <c r="W228" s="29"/>
      <c r="X228" s="29"/>
      <c r="Y228" s="29"/>
      <c r="Z228" s="29"/>
      <c r="AA228" s="29"/>
      <c r="AB228" s="29"/>
      <c r="AC228" s="29"/>
      <c r="AD228" s="29"/>
      <c r="AE228" s="29"/>
      <c r="AF228" s="29"/>
      <c r="AG228" s="29"/>
      <c r="AH228" s="29"/>
      <c r="AI228" s="29"/>
      <c r="AJ228" s="29"/>
    </row>
    <row r="229" spans="1:36" s="30" customFormat="1" ht="69" customHeight="1" x14ac:dyDescent="0.25">
      <c r="A229" s="117" t="s">
        <v>4706</v>
      </c>
      <c r="B229" s="121" t="s">
        <v>9</v>
      </c>
      <c r="C229" s="122" t="s">
        <v>1048</v>
      </c>
      <c r="D229" s="122" t="s">
        <v>1046</v>
      </c>
      <c r="E229" s="123" t="s">
        <v>1046</v>
      </c>
      <c r="F229" s="132" t="s">
        <v>1042</v>
      </c>
      <c r="G229" s="132" t="s">
        <v>91</v>
      </c>
      <c r="H229" s="132" t="s">
        <v>1047</v>
      </c>
      <c r="I229" s="132" t="s">
        <v>132</v>
      </c>
      <c r="J229" s="132" t="s">
        <v>1038</v>
      </c>
      <c r="K229" s="132">
        <v>125</v>
      </c>
      <c r="L229" s="139">
        <v>1</v>
      </c>
      <c r="M229" s="132">
        <v>125</v>
      </c>
      <c r="N229" s="133">
        <v>125000</v>
      </c>
      <c r="O229" s="133">
        <v>125000</v>
      </c>
      <c r="P229" s="131">
        <v>125000</v>
      </c>
      <c r="Q229" s="116" t="s">
        <v>140</v>
      </c>
      <c r="R229" s="116" t="s">
        <v>4797</v>
      </c>
      <c r="S229" s="116"/>
      <c r="U229" s="29"/>
      <c r="V229" s="29"/>
      <c r="W229" s="29"/>
      <c r="X229" s="29"/>
      <c r="Y229" s="29"/>
      <c r="Z229" s="29"/>
      <c r="AA229" s="29"/>
      <c r="AB229" s="29"/>
      <c r="AC229" s="29"/>
      <c r="AD229" s="29"/>
      <c r="AE229" s="29"/>
      <c r="AF229" s="29"/>
      <c r="AG229" s="29"/>
      <c r="AH229" s="29"/>
      <c r="AI229" s="29"/>
      <c r="AJ229" s="29"/>
    </row>
    <row r="230" spans="1:36" s="30" customFormat="1" ht="69" customHeight="1" x14ac:dyDescent="0.25">
      <c r="A230" s="117" t="s">
        <v>4706</v>
      </c>
      <c r="B230" s="121" t="s">
        <v>9</v>
      </c>
      <c r="C230" s="122" t="s">
        <v>1053</v>
      </c>
      <c r="D230" s="122" t="s">
        <v>1054</v>
      </c>
      <c r="E230" s="123" t="s">
        <v>1049</v>
      </c>
      <c r="F230" s="132" t="s">
        <v>1050</v>
      </c>
      <c r="G230" s="132" t="s">
        <v>91</v>
      </c>
      <c r="H230" s="132" t="s">
        <v>21</v>
      </c>
      <c r="I230" s="132" t="s">
        <v>993</v>
      </c>
      <c r="J230" s="132" t="s">
        <v>1051</v>
      </c>
      <c r="K230" s="132" t="s">
        <v>1052</v>
      </c>
      <c r="L230" s="132">
        <v>0</v>
      </c>
      <c r="M230" s="132"/>
      <c r="N230" s="133">
        <v>8000</v>
      </c>
      <c r="O230" s="133">
        <v>8000</v>
      </c>
      <c r="P230" s="131">
        <v>8000</v>
      </c>
      <c r="Q230" s="116" t="s">
        <v>157</v>
      </c>
      <c r="R230" s="116" t="s">
        <v>4781</v>
      </c>
      <c r="S230" s="116" t="s">
        <v>4798</v>
      </c>
      <c r="U230" s="29"/>
      <c r="V230" s="29"/>
      <c r="W230" s="29"/>
      <c r="X230" s="29"/>
      <c r="Y230" s="29"/>
      <c r="Z230" s="29"/>
      <c r="AA230" s="29"/>
      <c r="AB230" s="29"/>
      <c r="AC230" s="29"/>
      <c r="AD230" s="29"/>
      <c r="AE230" s="29"/>
      <c r="AF230" s="29"/>
      <c r="AG230" s="29"/>
      <c r="AH230" s="29"/>
      <c r="AI230" s="29"/>
      <c r="AJ230" s="29"/>
    </row>
    <row r="231" spans="1:36" s="30" customFormat="1" ht="69" customHeight="1" x14ac:dyDescent="0.25">
      <c r="A231" s="117" t="s">
        <v>4706</v>
      </c>
      <c r="B231" s="121" t="s">
        <v>9</v>
      </c>
      <c r="C231" s="122" t="s">
        <v>1181</v>
      </c>
      <c r="D231" s="122" t="s">
        <v>1182</v>
      </c>
      <c r="E231" s="123" t="s">
        <v>1179</v>
      </c>
      <c r="F231" s="132" t="s">
        <v>1180</v>
      </c>
      <c r="G231" s="132" t="s">
        <v>91</v>
      </c>
      <c r="H231" s="132" t="s">
        <v>44</v>
      </c>
      <c r="I231" s="144"/>
      <c r="J231" s="132"/>
      <c r="K231" s="132"/>
      <c r="L231" s="132"/>
      <c r="M231" s="132"/>
      <c r="N231" s="133">
        <v>1054525</v>
      </c>
      <c r="O231" s="133">
        <v>1050204.78</v>
      </c>
      <c r="P231" s="131"/>
      <c r="Q231" s="116" t="s">
        <v>92</v>
      </c>
      <c r="R231" s="116" t="s">
        <v>4799</v>
      </c>
      <c r="S231" s="116" t="s">
        <v>4800</v>
      </c>
      <c r="U231" s="29"/>
      <c r="V231" s="29"/>
      <c r="W231" s="29"/>
      <c r="X231" s="29"/>
      <c r="Y231" s="29"/>
      <c r="Z231" s="29"/>
      <c r="AA231" s="29"/>
      <c r="AB231" s="29"/>
      <c r="AC231" s="29"/>
      <c r="AD231" s="29"/>
      <c r="AE231" s="29"/>
      <c r="AF231" s="29"/>
      <c r="AG231" s="29"/>
      <c r="AH231" s="29"/>
      <c r="AI231" s="29"/>
      <c r="AJ231" s="29"/>
    </row>
    <row r="232" spans="1:36" s="30" customFormat="1" ht="69" customHeight="1" x14ac:dyDescent="0.25">
      <c r="A232" s="117" t="s">
        <v>4706</v>
      </c>
      <c r="B232" s="121" t="s">
        <v>9</v>
      </c>
      <c r="C232" s="122" t="s">
        <v>977</v>
      </c>
      <c r="D232" s="122" t="s">
        <v>978</v>
      </c>
      <c r="E232" s="123" t="s">
        <v>973</v>
      </c>
      <c r="F232" s="132" t="s">
        <v>974</v>
      </c>
      <c r="G232" s="132"/>
      <c r="H232" s="132" t="s">
        <v>37</v>
      </c>
      <c r="I232" s="132"/>
      <c r="J232" s="132" t="s">
        <v>975</v>
      </c>
      <c r="K232" s="132"/>
      <c r="L232" s="132"/>
      <c r="M232" s="132"/>
      <c r="N232" s="133">
        <v>17100</v>
      </c>
      <c r="O232" s="133">
        <v>11904.56</v>
      </c>
      <c r="P232" s="131">
        <v>17700</v>
      </c>
      <c r="Q232" s="116" t="s">
        <v>140</v>
      </c>
      <c r="R232" s="116" t="s">
        <v>250</v>
      </c>
      <c r="S232" s="116"/>
      <c r="U232" s="29"/>
      <c r="V232" s="29"/>
      <c r="W232" s="29"/>
      <c r="X232" s="29"/>
      <c r="Y232" s="29"/>
      <c r="Z232" s="29"/>
      <c r="AA232" s="29"/>
      <c r="AB232" s="29"/>
      <c r="AC232" s="29"/>
      <c r="AD232" s="29"/>
      <c r="AE232" s="29"/>
      <c r="AF232" s="29"/>
      <c r="AG232" s="29"/>
      <c r="AH232" s="29"/>
      <c r="AI232" s="29"/>
      <c r="AJ232" s="29"/>
    </row>
    <row r="233" spans="1:36" s="30" customFormat="1" ht="69" customHeight="1" x14ac:dyDescent="0.25">
      <c r="A233" s="117" t="s">
        <v>4706</v>
      </c>
      <c r="B233" s="121" t="s">
        <v>9</v>
      </c>
      <c r="C233" s="122" t="s">
        <v>979</v>
      </c>
      <c r="D233" s="122" t="s">
        <v>980</v>
      </c>
      <c r="E233" s="123" t="s">
        <v>973</v>
      </c>
      <c r="F233" s="132" t="s">
        <v>974</v>
      </c>
      <c r="G233" s="132" t="s">
        <v>91</v>
      </c>
      <c r="H233" s="132" t="s">
        <v>39</v>
      </c>
      <c r="I233" s="132"/>
      <c r="J233" s="132" t="s">
        <v>975</v>
      </c>
      <c r="K233" s="132"/>
      <c r="L233" s="132"/>
      <c r="M233" s="132"/>
      <c r="N233" s="133">
        <v>17100</v>
      </c>
      <c r="O233" s="133">
        <v>11904.56</v>
      </c>
      <c r="P233" s="131">
        <v>17700</v>
      </c>
      <c r="Q233" s="116" t="s">
        <v>140</v>
      </c>
      <c r="R233" s="116" t="s">
        <v>250</v>
      </c>
      <c r="S233" s="116"/>
      <c r="U233" s="29"/>
      <c r="V233" s="29"/>
      <c r="W233" s="29"/>
      <c r="X233" s="29"/>
      <c r="Y233" s="29"/>
      <c r="Z233" s="29"/>
      <c r="AA233" s="29"/>
      <c r="AB233" s="29"/>
      <c r="AC233" s="29"/>
      <c r="AD233" s="29"/>
      <c r="AE233" s="29"/>
      <c r="AF233" s="29"/>
      <c r="AG233" s="29"/>
      <c r="AH233" s="29"/>
      <c r="AI233" s="29"/>
      <c r="AJ233" s="29"/>
    </row>
    <row r="234" spans="1:36" s="30" customFormat="1" ht="69" customHeight="1" x14ac:dyDescent="0.25">
      <c r="A234" s="117" t="s">
        <v>4706</v>
      </c>
      <c r="B234" s="121" t="s">
        <v>9</v>
      </c>
      <c r="C234" s="122" t="s">
        <v>1104</v>
      </c>
      <c r="D234" s="122" t="s">
        <v>1105</v>
      </c>
      <c r="E234" s="123" t="s">
        <v>1101</v>
      </c>
      <c r="F234" s="132" t="s">
        <v>1102</v>
      </c>
      <c r="G234" s="132" t="s">
        <v>91</v>
      </c>
      <c r="H234" s="132" t="s">
        <v>28</v>
      </c>
      <c r="I234" s="144" t="s">
        <v>132</v>
      </c>
      <c r="J234" s="132" t="s">
        <v>989</v>
      </c>
      <c r="K234" s="132">
        <v>20</v>
      </c>
      <c r="L234" s="145">
        <v>7525</v>
      </c>
      <c r="M234" s="132">
        <v>20</v>
      </c>
      <c r="N234" s="133">
        <v>20000</v>
      </c>
      <c r="O234" s="133">
        <v>12475</v>
      </c>
      <c r="P234" s="131">
        <v>20000</v>
      </c>
      <c r="Q234" s="116" t="s">
        <v>140</v>
      </c>
      <c r="R234" s="116" t="s">
        <v>4801</v>
      </c>
      <c r="S234" s="116"/>
      <c r="U234" s="29"/>
      <c r="V234" s="29"/>
      <c r="W234" s="29"/>
      <c r="X234" s="29"/>
      <c r="Y234" s="29"/>
      <c r="Z234" s="29"/>
      <c r="AA234" s="29"/>
      <c r="AB234" s="29"/>
      <c r="AC234" s="29"/>
      <c r="AD234" s="29"/>
      <c r="AE234" s="29"/>
      <c r="AF234" s="29"/>
      <c r="AG234" s="29"/>
      <c r="AH234" s="29"/>
      <c r="AI234" s="29"/>
      <c r="AJ234" s="29"/>
    </row>
    <row r="235" spans="1:36" s="30" customFormat="1" ht="69" customHeight="1" x14ac:dyDescent="0.25">
      <c r="A235" s="117" t="s">
        <v>4706</v>
      </c>
      <c r="B235" s="121" t="s">
        <v>9</v>
      </c>
      <c r="C235" s="122" t="s">
        <v>1113</v>
      </c>
      <c r="D235" s="122" t="s">
        <v>1114</v>
      </c>
      <c r="E235" s="123" t="s">
        <v>1110</v>
      </c>
      <c r="F235" s="132" t="s">
        <v>1111</v>
      </c>
      <c r="G235" s="132" t="s">
        <v>91</v>
      </c>
      <c r="H235" s="132" t="s">
        <v>29</v>
      </c>
      <c r="I235" s="144" t="s">
        <v>132</v>
      </c>
      <c r="J235" s="132" t="s">
        <v>989</v>
      </c>
      <c r="K235" s="132">
        <v>6.5</v>
      </c>
      <c r="L235" s="132">
        <v>0</v>
      </c>
      <c r="M235" s="132">
        <v>7</v>
      </c>
      <c r="N235" s="133">
        <v>65000</v>
      </c>
      <c r="O235" s="133">
        <v>65000</v>
      </c>
      <c r="P235" s="131">
        <v>70000</v>
      </c>
      <c r="Q235" s="116" t="s">
        <v>140</v>
      </c>
      <c r="R235" s="116" t="s">
        <v>4801</v>
      </c>
      <c r="S235" s="116" t="s">
        <v>4802</v>
      </c>
      <c r="U235" s="29"/>
      <c r="V235" s="29"/>
      <c r="W235" s="29"/>
      <c r="X235" s="29"/>
      <c r="Y235" s="29"/>
      <c r="Z235" s="29"/>
      <c r="AA235" s="29"/>
      <c r="AB235" s="29"/>
      <c r="AC235" s="29"/>
      <c r="AD235" s="29"/>
      <c r="AE235" s="29"/>
      <c r="AF235" s="29"/>
      <c r="AG235" s="29"/>
      <c r="AH235" s="29"/>
      <c r="AI235" s="29"/>
      <c r="AJ235" s="29"/>
    </row>
    <row r="236" spans="1:36" s="30" customFormat="1" ht="69" customHeight="1" x14ac:dyDescent="0.25">
      <c r="A236" s="117" t="s">
        <v>4706</v>
      </c>
      <c r="B236" s="121" t="s">
        <v>9</v>
      </c>
      <c r="C236" s="122" t="s">
        <v>1057</v>
      </c>
      <c r="D236" s="122" t="s">
        <v>1058</v>
      </c>
      <c r="E236" s="123" t="s">
        <v>1055</v>
      </c>
      <c r="F236" s="132"/>
      <c r="G236" s="132" t="s">
        <v>91</v>
      </c>
      <c r="H236" s="132" t="s">
        <v>14</v>
      </c>
      <c r="I236" s="132" t="s">
        <v>132</v>
      </c>
      <c r="J236" s="132"/>
      <c r="K236" s="132"/>
      <c r="L236" s="132"/>
      <c r="M236" s="132"/>
      <c r="N236" s="133">
        <v>6500</v>
      </c>
      <c r="O236" s="133">
        <v>6458.55</v>
      </c>
      <c r="P236" s="131">
        <v>7500</v>
      </c>
      <c r="Q236" s="116" t="s">
        <v>140</v>
      </c>
      <c r="R236" s="116" t="s">
        <v>4769</v>
      </c>
      <c r="S236" s="116" t="s">
        <v>4803</v>
      </c>
      <c r="U236" s="29"/>
      <c r="V236" s="29"/>
      <c r="W236" s="29"/>
      <c r="X236" s="29"/>
      <c r="Y236" s="29"/>
      <c r="Z236" s="29"/>
      <c r="AA236" s="29"/>
      <c r="AB236" s="29"/>
      <c r="AC236" s="29"/>
      <c r="AD236" s="29"/>
      <c r="AE236" s="29"/>
      <c r="AF236" s="29"/>
      <c r="AG236" s="29"/>
      <c r="AH236" s="29"/>
      <c r="AI236" s="29"/>
      <c r="AJ236" s="29"/>
    </row>
    <row r="237" spans="1:36" s="30" customFormat="1" ht="69" customHeight="1" x14ac:dyDescent="0.25">
      <c r="A237" s="117" t="s">
        <v>4706</v>
      </c>
      <c r="B237" s="121" t="s">
        <v>9</v>
      </c>
      <c r="C237" s="122" t="s">
        <v>1003</v>
      </c>
      <c r="D237" s="122" t="s">
        <v>1004</v>
      </c>
      <c r="E237" s="123" t="s">
        <v>1000</v>
      </c>
      <c r="F237" s="132" t="s">
        <v>1001</v>
      </c>
      <c r="G237" s="132" t="s">
        <v>91</v>
      </c>
      <c r="H237" s="132" t="s">
        <v>15</v>
      </c>
      <c r="I237" s="132" t="s">
        <v>132</v>
      </c>
      <c r="J237" s="132" t="s">
        <v>1002</v>
      </c>
      <c r="K237" s="132"/>
      <c r="L237" s="132">
        <v>41.45</v>
      </c>
      <c r="M237" s="132"/>
      <c r="N237" s="133">
        <v>2000</v>
      </c>
      <c r="O237" s="133">
        <v>1958.55</v>
      </c>
      <c r="P237" s="131">
        <v>2000</v>
      </c>
      <c r="Q237" s="116" t="s">
        <v>140</v>
      </c>
      <c r="R237" s="116" t="s">
        <v>4769</v>
      </c>
      <c r="S237" s="116" t="s">
        <v>4803</v>
      </c>
      <c r="U237" s="29"/>
      <c r="V237" s="29"/>
      <c r="W237" s="29"/>
      <c r="X237" s="29"/>
      <c r="Y237" s="29"/>
      <c r="Z237" s="29"/>
      <c r="AA237" s="29"/>
      <c r="AB237" s="29"/>
      <c r="AC237" s="29"/>
      <c r="AD237" s="29"/>
      <c r="AE237" s="29"/>
      <c r="AF237" s="29"/>
      <c r="AG237" s="29"/>
      <c r="AH237" s="29"/>
      <c r="AI237" s="29"/>
      <c r="AJ237" s="29"/>
    </row>
    <row r="238" spans="1:36" s="30" customFormat="1" ht="69" customHeight="1" x14ac:dyDescent="0.25">
      <c r="A238" s="115" t="s">
        <v>4702</v>
      </c>
      <c r="B238" s="121" t="s">
        <v>9</v>
      </c>
      <c r="C238" s="122" t="s">
        <v>1128</v>
      </c>
      <c r="D238" s="122" t="s">
        <v>1129</v>
      </c>
      <c r="E238" s="123" t="s">
        <v>1126</v>
      </c>
      <c r="F238" s="132" t="s">
        <v>1127</v>
      </c>
      <c r="G238" s="132" t="s">
        <v>91</v>
      </c>
      <c r="H238" s="132" t="s">
        <v>48</v>
      </c>
      <c r="I238" s="144">
        <v>100144</v>
      </c>
      <c r="J238" s="132" t="s">
        <v>989</v>
      </c>
      <c r="K238" s="132">
        <v>4</v>
      </c>
      <c r="L238" s="132">
        <v>4</v>
      </c>
      <c r="M238" s="132">
        <v>0</v>
      </c>
      <c r="N238" s="133">
        <v>113281</v>
      </c>
      <c r="O238" s="133">
        <v>94633.17</v>
      </c>
      <c r="P238" s="131">
        <v>100144</v>
      </c>
      <c r="Q238" s="116" t="s">
        <v>98</v>
      </c>
      <c r="R238" s="116" t="s">
        <v>4804</v>
      </c>
      <c r="S238" s="116" t="s">
        <v>4805</v>
      </c>
      <c r="U238" s="29"/>
      <c r="V238" s="29"/>
      <c r="W238" s="29"/>
      <c r="X238" s="29"/>
      <c r="Y238" s="29"/>
      <c r="Z238" s="29"/>
      <c r="AA238" s="29"/>
      <c r="AB238" s="29"/>
      <c r="AC238" s="29"/>
      <c r="AD238" s="29"/>
      <c r="AE238" s="29"/>
      <c r="AF238" s="29"/>
      <c r="AG238" s="29"/>
      <c r="AH238" s="29"/>
      <c r="AI238" s="29"/>
      <c r="AJ238" s="29"/>
    </row>
    <row r="239" spans="1:36" s="30" customFormat="1" ht="69" customHeight="1" x14ac:dyDescent="0.25">
      <c r="A239" s="117" t="s">
        <v>4706</v>
      </c>
      <c r="B239" s="121" t="s">
        <v>9</v>
      </c>
      <c r="C239" s="122" t="s">
        <v>1132</v>
      </c>
      <c r="D239" s="122" t="s">
        <v>1131</v>
      </c>
      <c r="E239" s="123" t="s">
        <v>1130</v>
      </c>
      <c r="F239" s="132" t="s">
        <v>1131</v>
      </c>
      <c r="G239" s="132"/>
      <c r="H239" s="132" t="s">
        <v>45</v>
      </c>
      <c r="I239" s="144"/>
      <c r="J239" s="132"/>
      <c r="K239" s="132"/>
      <c r="L239" s="132"/>
      <c r="M239" s="132"/>
      <c r="N239" s="133">
        <v>29400</v>
      </c>
      <c r="O239" s="133">
        <v>0</v>
      </c>
      <c r="P239" s="131"/>
      <c r="Q239" s="116" t="s">
        <v>92</v>
      </c>
      <c r="R239" s="116" t="s">
        <v>4806</v>
      </c>
      <c r="S239" s="116" t="s">
        <v>4807</v>
      </c>
      <c r="U239" s="29"/>
      <c r="V239" s="29"/>
      <c r="W239" s="29"/>
      <c r="X239" s="29"/>
      <c r="Y239" s="29"/>
      <c r="Z239" s="29"/>
      <c r="AA239" s="29"/>
      <c r="AB239" s="29"/>
      <c r="AC239" s="29"/>
      <c r="AD239" s="29"/>
      <c r="AE239" s="29"/>
      <c r="AF239" s="29"/>
      <c r="AG239" s="29"/>
      <c r="AH239" s="29"/>
      <c r="AI239" s="29"/>
      <c r="AJ239" s="29"/>
    </row>
    <row r="240" spans="1:36" s="30" customFormat="1" ht="69" customHeight="1" x14ac:dyDescent="0.25">
      <c r="A240" s="117" t="s">
        <v>4706</v>
      </c>
      <c r="B240" s="121" t="s">
        <v>9</v>
      </c>
      <c r="C240" s="122" t="s">
        <v>1136</v>
      </c>
      <c r="D240" s="122" t="s">
        <v>1134</v>
      </c>
      <c r="E240" s="123" t="s">
        <v>1133</v>
      </c>
      <c r="F240" s="132" t="s">
        <v>1134</v>
      </c>
      <c r="G240" s="132" t="s">
        <v>91</v>
      </c>
      <c r="H240" s="132" t="s">
        <v>55</v>
      </c>
      <c r="I240" s="144">
        <v>246906</v>
      </c>
      <c r="J240" s="132" t="s">
        <v>989</v>
      </c>
      <c r="K240" s="132">
        <v>1</v>
      </c>
      <c r="L240" s="132" t="s">
        <v>1135</v>
      </c>
      <c r="M240" s="132">
        <v>1</v>
      </c>
      <c r="N240" s="133">
        <v>231156</v>
      </c>
      <c r="O240" s="133">
        <v>161350.70000000001</v>
      </c>
      <c r="P240" s="131">
        <v>246906</v>
      </c>
      <c r="Q240" s="116" t="s">
        <v>92</v>
      </c>
      <c r="R240" s="116" t="s">
        <v>4806</v>
      </c>
      <c r="S240" s="116" t="s">
        <v>4808</v>
      </c>
      <c r="U240" s="29"/>
      <c r="V240" s="29"/>
      <c r="W240" s="29"/>
      <c r="X240" s="29"/>
      <c r="Y240" s="29"/>
      <c r="Z240" s="29"/>
      <c r="AA240" s="29"/>
      <c r="AB240" s="29"/>
      <c r="AC240" s="29"/>
      <c r="AD240" s="29"/>
      <c r="AE240" s="29"/>
      <c r="AF240" s="29"/>
      <c r="AG240" s="29"/>
      <c r="AH240" s="29"/>
      <c r="AI240" s="29"/>
      <c r="AJ240" s="29"/>
    </row>
    <row r="241" spans="1:36" s="30" customFormat="1" ht="69" customHeight="1" x14ac:dyDescent="0.25">
      <c r="A241" s="117" t="s">
        <v>4706</v>
      </c>
      <c r="B241" s="121" t="s">
        <v>9</v>
      </c>
      <c r="C241" s="122" t="s">
        <v>1139</v>
      </c>
      <c r="D241" s="122" t="s">
        <v>1140</v>
      </c>
      <c r="E241" s="123" t="s">
        <v>1137</v>
      </c>
      <c r="F241" s="132" t="s">
        <v>1138</v>
      </c>
      <c r="G241" s="132"/>
      <c r="H241" s="132" t="s">
        <v>46</v>
      </c>
      <c r="I241" s="144">
        <v>32500</v>
      </c>
      <c r="J241" s="132" t="s">
        <v>989</v>
      </c>
      <c r="K241" s="132">
        <v>1</v>
      </c>
      <c r="L241" s="132">
        <v>0</v>
      </c>
      <c r="M241" s="132">
        <v>1</v>
      </c>
      <c r="N241" s="133">
        <v>65000</v>
      </c>
      <c r="O241" s="133">
        <v>0</v>
      </c>
      <c r="P241" s="131">
        <v>32500</v>
      </c>
      <c r="Q241" s="116" t="s">
        <v>92</v>
      </c>
      <c r="R241" s="116" t="s">
        <v>4806</v>
      </c>
      <c r="S241" s="116" t="s">
        <v>4809</v>
      </c>
      <c r="U241" s="29"/>
      <c r="V241" s="29"/>
      <c r="W241" s="29"/>
      <c r="X241" s="29"/>
      <c r="Y241" s="29"/>
      <c r="Z241" s="29"/>
      <c r="AA241" s="29"/>
      <c r="AB241" s="29"/>
      <c r="AC241" s="29"/>
      <c r="AD241" s="29"/>
      <c r="AE241" s="29"/>
      <c r="AF241" s="29"/>
      <c r="AG241" s="29"/>
      <c r="AH241" s="29"/>
      <c r="AI241" s="29"/>
      <c r="AJ241" s="29"/>
    </row>
    <row r="242" spans="1:36" s="30" customFormat="1" ht="69" customHeight="1" x14ac:dyDescent="0.25">
      <c r="A242" s="117" t="s">
        <v>4706</v>
      </c>
      <c r="B242" s="121" t="s">
        <v>9</v>
      </c>
      <c r="C242" s="122" t="s">
        <v>1143</v>
      </c>
      <c r="D242" s="122" t="s">
        <v>1142</v>
      </c>
      <c r="E242" s="123" t="s">
        <v>1141</v>
      </c>
      <c r="F242" s="132" t="s">
        <v>1142</v>
      </c>
      <c r="G242" s="132" t="s">
        <v>91</v>
      </c>
      <c r="H242" s="132" t="s">
        <v>56</v>
      </c>
      <c r="I242" s="144"/>
      <c r="J242" s="132" t="s">
        <v>989</v>
      </c>
      <c r="K242" s="132"/>
      <c r="L242" s="132"/>
      <c r="M242" s="132"/>
      <c r="N242" s="133">
        <v>32000</v>
      </c>
      <c r="O242" s="133">
        <v>0</v>
      </c>
      <c r="P242" s="131"/>
      <c r="Q242" s="116" t="s">
        <v>92</v>
      </c>
      <c r="R242" s="116" t="s">
        <v>4806</v>
      </c>
      <c r="S242" s="116" t="s">
        <v>4810</v>
      </c>
      <c r="U242" s="29"/>
      <c r="V242" s="29"/>
      <c r="W242" s="29"/>
      <c r="X242" s="29"/>
      <c r="Y242" s="29"/>
      <c r="Z242" s="29"/>
      <c r="AA242" s="29"/>
      <c r="AB242" s="29"/>
      <c r="AC242" s="29"/>
      <c r="AD242" s="29"/>
      <c r="AE242" s="29"/>
      <c r="AF242" s="29"/>
      <c r="AG242" s="29"/>
      <c r="AH242" s="29"/>
      <c r="AI242" s="29"/>
      <c r="AJ242" s="29"/>
    </row>
    <row r="243" spans="1:36" s="30" customFormat="1" ht="69" customHeight="1" x14ac:dyDescent="0.25">
      <c r="A243" s="117" t="s">
        <v>4706</v>
      </c>
      <c r="B243" s="121" t="s">
        <v>9</v>
      </c>
      <c r="C243" s="122" t="s">
        <v>1146</v>
      </c>
      <c r="D243" s="122" t="s">
        <v>1145</v>
      </c>
      <c r="E243" s="123" t="s">
        <v>1144</v>
      </c>
      <c r="F243" s="132" t="s">
        <v>1145</v>
      </c>
      <c r="G243" s="132" t="s">
        <v>91</v>
      </c>
      <c r="H243" s="132" t="s">
        <v>50</v>
      </c>
      <c r="I243" s="144">
        <v>36600</v>
      </c>
      <c r="J243" s="132" t="s">
        <v>989</v>
      </c>
      <c r="K243" s="132">
        <v>5</v>
      </c>
      <c r="L243" s="132">
        <v>4</v>
      </c>
      <c r="M243" s="132">
        <v>5</v>
      </c>
      <c r="N243" s="133">
        <v>36600</v>
      </c>
      <c r="O243" s="133">
        <v>0</v>
      </c>
      <c r="P243" s="131">
        <v>36600</v>
      </c>
      <c r="Q243" s="116" t="s">
        <v>140</v>
      </c>
      <c r="R243" s="116" t="s">
        <v>4769</v>
      </c>
      <c r="S243" s="116" t="s">
        <v>4800</v>
      </c>
      <c r="U243" s="29"/>
      <c r="V243" s="29"/>
      <c r="W243" s="29"/>
      <c r="X243" s="29"/>
      <c r="Y243" s="29"/>
      <c r="Z243" s="29"/>
      <c r="AA243" s="29"/>
      <c r="AB243" s="29"/>
      <c r="AC243" s="29"/>
      <c r="AD243" s="29"/>
      <c r="AE243" s="29"/>
      <c r="AF243" s="29"/>
      <c r="AG243" s="29"/>
      <c r="AH243" s="29"/>
      <c r="AI243" s="29"/>
      <c r="AJ243" s="29"/>
    </row>
    <row r="244" spans="1:36" s="30" customFormat="1" ht="69" customHeight="1" x14ac:dyDescent="0.25">
      <c r="A244" s="117" t="s">
        <v>4706</v>
      </c>
      <c r="B244" s="121" t="s">
        <v>9</v>
      </c>
      <c r="C244" s="122" t="s">
        <v>1149</v>
      </c>
      <c r="D244" s="122" t="s">
        <v>1148</v>
      </c>
      <c r="E244" s="123" t="s">
        <v>1147</v>
      </c>
      <c r="F244" s="132" t="s">
        <v>1148</v>
      </c>
      <c r="G244" s="132" t="s">
        <v>91</v>
      </c>
      <c r="H244" s="132" t="s">
        <v>40</v>
      </c>
      <c r="I244" s="144">
        <v>54650</v>
      </c>
      <c r="J244" s="132" t="s">
        <v>989</v>
      </c>
      <c r="K244" s="132">
        <v>2</v>
      </c>
      <c r="L244" s="132">
        <v>2</v>
      </c>
      <c r="M244" s="132">
        <v>2</v>
      </c>
      <c r="N244" s="133">
        <v>64900</v>
      </c>
      <c r="O244" s="133">
        <v>35084.380000000005</v>
      </c>
      <c r="P244" s="131">
        <v>54650</v>
      </c>
      <c r="Q244" s="116" t="s">
        <v>92</v>
      </c>
      <c r="R244" s="116" t="s">
        <v>4806</v>
      </c>
      <c r="S244" s="116" t="s">
        <v>4810</v>
      </c>
      <c r="U244" s="29"/>
      <c r="V244" s="29"/>
      <c r="W244" s="29"/>
      <c r="X244" s="29"/>
      <c r="Y244" s="29"/>
      <c r="Z244" s="29"/>
      <c r="AA244" s="29"/>
      <c r="AB244" s="29"/>
      <c r="AC244" s="29"/>
      <c r="AD244" s="29"/>
      <c r="AE244" s="29"/>
      <c r="AF244" s="29"/>
      <c r="AG244" s="29"/>
      <c r="AH244" s="29"/>
      <c r="AI244" s="29"/>
      <c r="AJ244" s="29"/>
    </row>
    <row r="245" spans="1:36" s="30" customFormat="1" ht="69" customHeight="1" x14ac:dyDescent="0.25">
      <c r="A245" s="117" t="s">
        <v>4706</v>
      </c>
      <c r="B245" s="121" t="s">
        <v>9</v>
      </c>
      <c r="C245" s="122" t="s">
        <v>1151</v>
      </c>
      <c r="D245" s="122" t="s">
        <v>1150</v>
      </c>
      <c r="E245" s="123" t="s">
        <v>1126</v>
      </c>
      <c r="F245" s="132" t="s">
        <v>1150</v>
      </c>
      <c r="G245" s="132" t="s">
        <v>91</v>
      </c>
      <c r="H245" s="132" t="s">
        <v>47</v>
      </c>
      <c r="I245" s="144">
        <v>254767</v>
      </c>
      <c r="J245" s="132" t="s">
        <v>989</v>
      </c>
      <c r="K245" s="132">
        <v>0</v>
      </c>
      <c r="L245" s="132">
        <v>0</v>
      </c>
      <c r="M245" s="132">
        <v>0</v>
      </c>
      <c r="N245" s="133">
        <v>383507</v>
      </c>
      <c r="O245" s="133">
        <v>361765.77</v>
      </c>
      <c r="P245" s="131">
        <v>254767</v>
      </c>
      <c r="Q245" s="116" t="s">
        <v>92</v>
      </c>
      <c r="R245" s="116" t="s">
        <v>4806</v>
      </c>
      <c r="S245" s="116" t="s">
        <v>4811</v>
      </c>
      <c r="U245" s="29"/>
      <c r="V245" s="29"/>
      <c r="W245" s="29"/>
      <c r="X245" s="29"/>
      <c r="Y245" s="29"/>
      <c r="Z245" s="29"/>
      <c r="AA245" s="29"/>
      <c r="AB245" s="29"/>
      <c r="AC245" s="29"/>
      <c r="AD245" s="29"/>
      <c r="AE245" s="29"/>
      <c r="AF245" s="29"/>
      <c r="AG245" s="29"/>
      <c r="AH245" s="29"/>
      <c r="AI245" s="29"/>
      <c r="AJ245" s="29"/>
    </row>
    <row r="246" spans="1:36" s="30" customFormat="1" ht="69" customHeight="1" x14ac:dyDescent="0.25">
      <c r="A246" s="117" t="s">
        <v>4706</v>
      </c>
      <c r="B246" s="121" t="s">
        <v>9</v>
      </c>
      <c r="C246" s="122" t="s">
        <v>1155</v>
      </c>
      <c r="D246" s="122" t="s">
        <v>1153</v>
      </c>
      <c r="E246" s="123" t="s">
        <v>1152</v>
      </c>
      <c r="F246" s="132" t="s">
        <v>1153</v>
      </c>
      <c r="G246" s="132" t="s">
        <v>91</v>
      </c>
      <c r="H246" s="132" t="s">
        <v>42</v>
      </c>
      <c r="I246" s="144">
        <v>223965</v>
      </c>
      <c r="J246" s="132" t="s">
        <v>989</v>
      </c>
      <c r="K246" s="132">
        <v>2</v>
      </c>
      <c r="L246" s="132" t="s">
        <v>1154</v>
      </c>
      <c r="M246" s="132">
        <v>2</v>
      </c>
      <c r="N246" s="133">
        <v>140590</v>
      </c>
      <c r="O246" s="133">
        <v>117185.8</v>
      </c>
      <c r="P246" s="131">
        <v>223965</v>
      </c>
      <c r="Q246" s="116" t="s">
        <v>92</v>
      </c>
      <c r="R246" s="116" t="s">
        <v>4806</v>
      </c>
      <c r="S246" s="116" t="s">
        <v>4810</v>
      </c>
      <c r="U246" s="29"/>
      <c r="V246" s="29"/>
      <c r="W246" s="29"/>
      <c r="X246" s="29"/>
      <c r="Y246" s="29"/>
      <c r="Z246" s="29"/>
      <c r="AA246" s="29"/>
      <c r="AB246" s="29"/>
      <c r="AC246" s="29"/>
      <c r="AD246" s="29"/>
      <c r="AE246" s="29"/>
      <c r="AF246" s="29"/>
      <c r="AG246" s="29"/>
      <c r="AH246" s="29"/>
      <c r="AI246" s="29"/>
      <c r="AJ246" s="29"/>
    </row>
    <row r="247" spans="1:36" s="30" customFormat="1" ht="69" customHeight="1" x14ac:dyDescent="0.25">
      <c r="A247" s="117" t="s">
        <v>4706</v>
      </c>
      <c r="B247" s="121" t="s">
        <v>9</v>
      </c>
      <c r="C247" s="122" t="s">
        <v>1158</v>
      </c>
      <c r="D247" s="122" t="s">
        <v>1159</v>
      </c>
      <c r="E247" s="123" t="s">
        <v>1156</v>
      </c>
      <c r="F247" s="132" t="s">
        <v>1157</v>
      </c>
      <c r="G247" s="132" t="s">
        <v>91</v>
      </c>
      <c r="H247" s="132" t="s">
        <v>41</v>
      </c>
      <c r="I247" s="144">
        <v>113050</v>
      </c>
      <c r="J247" s="132" t="s">
        <v>989</v>
      </c>
      <c r="K247" s="132">
        <v>2</v>
      </c>
      <c r="L247" s="132">
        <v>3</v>
      </c>
      <c r="M247" s="132">
        <v>2</v>
      </c>
      <c r="N247" s="133">
        <v>108200</v>
      </c>
      <c r="O247" s="133">
        <v>46916.229999999996</v>
      </c>
      <c r="P247" s="131">
        <v>113050</v>
      </c>
      <c r="Q247" s="116" t="s">
        <v>92</v>
      </c>
      <c r="R247" s="116" t="s">
        <v>4806</v>
      </c>
      <c r="S247" s="116" t="s">
        <v>4810</v>
      </c>
      <c r="U247" s="29"/>
      <c r="V247" s="29"/>
      <c r="W247" s="29"/>
      <c r="X247" s="29"/>
      <c r="Y247" s="29"/>
      <c r="Z247" s="29"/>
      <c r="AA247" s="29"/>
      <c r="AB247" s="29"/>
      <c r="AC247" s="29"/>
      <c r="AD247" s="29"/>
      <c r="AE247" s="29"/>
      <c r="AF247" s="29"/>
      <c r="AG247" s="29"/>
      <c r="AH247" s="29"/>
      <c r="AI247" s="29"/>
      <c r="AJ247" s="29"/>
    </row>
    <row r="248" spans="1:36" s="30" customFormat="1" ht="69" customHeight="1" x14ac:dyDescent="0.25">
      <c r="A248" s="117" t="s">
        <v>4706</v>
      </c>
      <c r="B248" s="121" t="s">
        <v>9</v>
      </c>
      <c r="C248" s="122" t="s">
        <v>1162</v>
      </c>
      <c r="D248" s="122" t="s">
        <v>1161</v>
      </c>
      <c r="E248" s="123" t="s">
        <v>1160</v>
      </c>
      <c r="F248" s="132" t="s">
        <v>1161</v>
      </c>
      <c r="G248" s="132" t="s">
        <v>91</v>
      </c>
      <c r="H248" s="132" t="s">
        <v>51</v>
      </c>
      <c r="I248" s="144">
        <v>30900</v>
      </c>
      <c r="J248" s="132" t="s">
        <v>989</v>
      </c>
      <c r="K248" s="132">
        <v>1</v>
      </c>
      <c r="L248" s="132" t="s">
        <v>1154</v>
      </c>
      <c r="M248" s="132">
        <v>0</v>
      </c>
      <c r="N248" s="133">
        <v>61800</v>
      </c>
      <c r="O248" s="133">
        <v>41461.75</v>
      </c>
      <c r="P248" s="131">
        <v>30900</v>
      </c>
      <c r="Q248" s="116" t="s">
        <v>92</v>
      </c>
      <c r="R248" s="116" t="s">
        <v>4806</v>
      </c>
      <c r="S248" s="116" t="s">
        <v>4810</v>
      </c>
      <c r="U248" s="29"/>
      <c r="V248" s="29"/>
      <c r="W248" s="29"/>
      <c r="X248" s="29"/>
      <c r="Y248" s="29"/>
      <c r="Z248" s="29"/>
      <c r="AA248" s="29"/>
      <c r="AB248" s="29"/>
      <c r="AC248" s="29"/>
      <c r="AD248" s="29"/>
      <c r="AE248" s="29"/>
      <c r="AF248" s="29"/>
      <c r="AG248" s="29"/>
      <c r="AH248" s="29"/>
      <c r="AI248" s="29"/>
      <c r="AJ248" s="29"/>
    </row>
    <row r="249" spans="1:36" s="30" customFormat="1" ht="69" customHeight="1" x14ac:dyDescent="0.25">
      <c r="A249" s="117" t="s">
        <v>4706</v>
      </c>
      <c r="B249" s="121" t="s">
        <v>9</v>
      </c>
      <c r="C249" s="122" t="s">
        <v>1165</v>
      </c>
      <c r="D249" s="122" t="s">
        <v>1164</v>
      </c>
      <c r="E249" s="123" t="s">
        <v>1163</v>
      </c>
      <c r="F249" s="132" t="s">
        <v>1164</v>
      </c>
      <c r="G249" s="132" t="s">
        <v>91</v>
      </c>
      <c r="H249" s="132" t="s">
        <v>52</v>
      </c>
      <c r="I249" s="144">
        <v>630863</v>
      </c>
      <c r="J249" s="132" t="s">
        <v>989</v>
      </c>
      <c r="K249" s="132">
        <v>8</v>
      </c>
      <c r="L249" s="132" t="s">
        <v>1154</v>
      </c>
      <c r="M249" s="132">
        <v>8</v>
      </c>
      <c r="N249" s="133">
        <v>487230</v>
      </c>
      <c r="O249" s="133">
        <v>427860.5</v>
      </c>
      <c r="P249" s="131">
        <v>630863</v>
      </c>
      <c r="Q249" s="116" t="s">
        <v>92</v>
      </c>
      <c r="R249" s="116" t="s">
        <v>4806</v>
      </c>
      <c r="S249" s="116" t="s">
        <v>4812</v>
      </c>
      <c r="U249" s="29"/>
      <c r="V249" s="29"/>
      <c r="W249" s="29"/>
      <c r="X249" s="29"/>
      <c r="Y249" s="29"/>
      <c r="Z249" s="29"/>
      <c r="AA249" s="29"/>
      <c r="AB249" s="29"/>
      <c r="AC249" s="29"/>
      <c r="AD249" s="29"/>
      <c r="AE249" s="29"/>
      <c r="AF249" s="29"/>
      <c r="AG249" s="29"/>
      <c r="AH249" s="29"/>
      <c r="AI249" s="29"/>
      <c r="AJ249" s="29"/>
    </row>
    <row r="250" spans="1:36" s="30" customFormat="1" ht="69" customHeight="1" x14ac:dyDescent="0.25">
      <c r="A250" s="117" t="s">
        <v>4706</v>
      </c>
      <c r="B250" s="121" t="s">
        <v>9</v>
      </c>
      <c r="C250" s="122" t="s">
        <v>1168</v>
      </c>
      <c r="D250" s="122" t="s">
        <v>1167</v>
      </c>
      <c r="E250" s="123" t="s">
        <v>1166</v>
      </c>
      <c r="F250" s="132" t="s">
        <v>1167</v>
      </c>
      <c r="G250" s="132" t="s">
        <v>91</v>
      </c>
      <c r="H250" s="132" t="s">
        <v>53</v>
      </c>
      <c r="I250" s="144">
        <v>181814</v>
      </c>
      <c r="J250" s="132" t="s">
        <v>989</v>
      </c>
      <c r="K250" s="132">
        <v>3</v>
      </c>
      <c r="L250" s="132">
        <v>2</v>
      </c>
      <c r="M250" s="132">
        <v>3</v>
      </c>
      <c r="N250" s="133">
        <v>133157</v>
      </c>
      <c r="O250" s="133">
        <v>110879.95999999999</v>
      </c>
      <c r="P250" s="131">
        <v>181814</v>
      </c>
      <c r="Q250" s="116" t="s">
        <v>92</v>
      </c>
      <c r="R250" s="116" t="s">
        <v>4806</v>
      </c>
      <c r="S250" s="116" t="s">
        <v>4812</v>
      </c>
      <c r="U250" s="29"/>
      <c r="V250" s="29"/>
      <c r="W250" s="29"/>
      <c r="X250" s="29"/>
      <c r="Y250" s="29"/>
      <c r="Z250" s="29"/>
      <c r="AA250" s="29"/>
      <c r="AB250" s="29"/>
      <c r="AC250" s="29"/>
      <c r="AD250" s="29"/>
      <c r="AE250" s="29"/>
      <c r="AF250" s="29"/>
      <c r="AG250" s="29"/>
      <c r="AH250" s="29"/>
      <c r="AI250" s="29"/>
      <c r="AJ250" s="29"/>
    </row>
    <row r="251" spans="1:36" s="30" customFormat="1" ht="69" customHeight="1" x14ac:dyDescent="0.25">
      <c r="A251" s="117" t="s">
        <v>4706</v>
      </c>
      <c r="B251" s="121" t="s">
        <v>9</v>
      </c>
      <c r="C251" s="122" t="s">
        <v>54</v>
      </c>
      <c r="D251" s="122" t="s">
        <v>1125</v>
      </c>
      <c r="E251" s="123" t="s">
        <v>1122</v>
      </c>
      <c r="F251" s="132" t="s">
        <v>1123</v>
      </c>
      <c r="G251" s="132" t="s">
        <v>91</v>
      </c>
      <c r="H251" s="132" t="s">
        <v>54</v>
      </c>
      <c r="I251" s="144">
        <v>325829</v>
      </c>
      <c r="J251" s="132" t="s">
        <v>989</v>
      </c>
      <c r="K251" s="132">
        <v>3</v>
      </c>
      <c r="L251" s="132">
        <v>4</v>
      </c>
      <c r="M251" s="132">
        <v>4</v>
      </c>
      <c r="N251" s="133">
        <v>161823</v>
      </c>
      <c r="O251" s="133">
        <v>76955.67</v>
      </c>
      <c r="P251" s="131">
        <v>325829</v>
      </c>
      <c r="Q251" s="116" t="s">
        <v>92</v>
      </c>
      <c r="R251" s="116" t="s">
        <v>4806</v>
      </c>
      <c r="S251" s="116" t="s">
        <v>4812</v>
      </c>
      <c r="U251" s="29"/>
      <c r="V251" s="29"/>
      <c r="W251" s="29"/>
      <c r="X251" s="29"/>
      <c r="Y251" s="29"/>
      <c r="Z251" s="29"/>
      <c r="AA251" s="29"/>
      <c r="AB251" s="29"/>
      <c r="AC251" s="29"/>
      <c r="AD251" s="29"/>
      <c r="AE251" s="29"/>
      <c r="AF251" s="29"/>
      <c r="AG251" s="29"/>
      <c r="AH251" s="29"/>
      <c r="AI251" s="29"/>
      <c r="AJ251" s="29"/>
    </row>
    <row r="252" spans="1:36" s="30" customFormat="1" ht="69" customHeight="1" x14ac:dyDescent="0.25">
      <c r="A252" s="117" t="s">
        <v>4706</v>
      </c>
      <c r="B252" s="121" t="s">
        <v>9</v>
      </c>
      <c r="C252" s="122" t="s">
        <v>990</v>
      </c>
      <c r="D252" s="122" t="s">
        <v>987</v>
      </c>
      <c r="E252" s="123" t="s">
        <v>986</v>
      </c>
      <c r="F252" s="132" t="s">
        <v>987</v>
      </c>
      <c r="G252" s="132" t="s">
        <v>91</v>
      </c>
      <c r="H252" s="132" t="s">
        <v>43</v>
      </c>
      <c r="I252" s="144">
        <v>8233</v>
      </c>
      <c r="J252" s="132" t="s">
        <v>989</v>
      </c>
      <c r="K252" s="132">
        <v>1</v>
      </c>
      <c r="L252" s="132">
        <v>0</v>
      </c>
      <c r="M252" s="132">
        <v>1</v>
      </c>
      <c r="N252" s="133">
        <v>107857</v>
      </c>
      <c r="O252" s="133">
        <v>0</v>
      </c>
      <c r="P252" s="131">
        <v>8233</v>
      </c>
      <c r="Q252" s="116" t="s">
        <v>92</v>
      </c>
      <c r="R252" s="116" t="s">
        <v>4813</v>
      </c>
      <c r="S252" s="116"/>
      <c r="U252" s="29"/>
      <c r="V252" s="29"/>
      <c r="W252" s="29"/>
      <c r="X252" s="29"/>
      <c r="Y252" s="29"/>
      <c r="Z252" s="29"/>
      <c r="AA252" s="29"/>
      <c r="AB252" s="29"/>
      <c r="AC252" s="29"/>
      <c r="AD252" s="29"/>
      <c r="AE252" s="29"/>
      <c r="AF252" s="29"/>
      <c r="AG252" s="29"/>
      <c r="AH252" s="29"/>
      <c r="AI252" s="29"/>
      <c r="AJ252" s="29"/>
    </row>
    <row r="253" spans="1:36" s="30" customFormat="1" ht="69" customHeight="1" x14ac:dyDescent="0.25">
      <c r="A253" s="115" t="s">
        <v>4702</v>
      </c>
      <c r="B253" s="121" t="s">
        <v>9</v>
      </c>
      <c r="C253" s="122" t="s">
        <v>3049</v>
      </c>
      <c r="D253" s="122" t="s">
        <v>3046</v>
      </c>
      <c r="E253" s="123" t="s">
        <v>3046</v>
      </c>
      <c r="F253" s="132" t="s">
        <v>3047</v>
      </c>
      <c r="G253" s="132" t="s">
        <v>91</v>
      </c>
      <c r="H253" s="132" t="s">
        <v>30</v>
      </c>
      <c r="I253" s="144" t="s">
        <v>132</v>
      </c>
      <c r="J253" s="132" t="s">
        <v>989</v>
      </c>
      <c r="K253" s="132"/>
      <c r="L253" s="132"/>
      <c r="M253" s="132">
        <v>25</v>
      </c>
      <c r="N253" s="133"/>
      <c r="O253" s="133"/>
      <c r="P253" s="131">
        <v>20000</v>
      </c>
      <c r="Q253" s="116" t="s">
        <v>98</v>
      </c>
      <c r="R253" s="116" t="s">
        <v>4804</v>
      </c>
      <c r="S253" s="125"/>
      <c r="U253" s="29"/>
      <c r="V253" s="29"/>
      <c r="W253" s="29"/>
      <c r="X253" s="29"/>
      <c r="Y253" s="29"/>
      <c r="Z253" s="29"/>
      <c r="AA253" s="29"/>
      <c r="AB253" s="29"/>
      <c r="AC253" s="29"/>
      <c r="AD253" s="29"/>
      <c r="AE253" s="29"/>
      <c r="AF253" s="29"/>
      <c r="AG253" s="29"/>
      <c r="AH253" s="29"/>
      <c r="AI253" s="29"/>
      <c r="AJ253" s="29"/>
    </row>
    <row r="254" spans="1:36" s="30" customFormat="1" ht="69" customHeight="1" x14ac:dyDescent="0.25">
      <c r="A254" s="115" t="s">
        <v>4702</v>
      </c>
      <c r="B254" s="121" t="s">
        <v>9</v>
      </c>
      <c r="C254" s="122" t="s">
        <v>48</v>
      </c>
      <c r="D254" s="122" t="s">
        <v>1127</v>
      </c>
      <c r="E254" s="123" t="s">
        <v>1126</v>
      </c>
      <c r="F254" s="132" t="s">
        <v>1127</v>
      </c>
      <c r="G254" s="132"/>
      <c r="H254" s="132" t="s">
        <v>48</v>
      </c>
      <c r="I254" s="144">
        <v>199140</v>
      </c>
      <c r="J254" s="132" t="s">
        <v>989</v>
      </c>
      <c r="K254" s="132">
        <v>6</v>
      </c>
      <c r="L254" s="132">
        <v>6</v>
      </c>
      <c r="M254" s="132">
        <v>0</v>
      </c>
      <c r="N254" s="133">
        <v>0</v>
      </c>
      <c r="O254" s="133">
        <v>0</v>
      </c>
      <c r="P254" s="131">
        <v>199140</v>
      </c>
      <c r="Q254" s="116" t="s">
        <v>98</v>
      </c>
      <c r="R254" s="116" t="s">
        <v>4804</v>
      </c>
      <c r="S254" s="116" t="s">
        <v>4805</v>
      </c>
      <c r="U254" s="29"/>
      <c r="V254" s="29"/>
      <c r="W254" s="29"/>
      <c r="X254" s="29"/>
      <c r="Y254" s="29"/>
      <c r="Z254" s="29"/>
      <c r="AA254" s="29"/>
      <c r="AB254" s="29"/>
      <c r="AC254" s="29"/>
      <c r="AD254" s="29"/>
      <c r="AE254" s="29"/>
      <c r="AF254" s="29"/>
      <c r="AG254" s="29"/>
      <c r="AH254" s="29"/>
      <c r="AI254" s="29"/>
      <c r="AJ254" s="29"/>
    </row>
    <row r="255" spans="1:36" s="30" customFormat="1" ht="69" customHeight="1" x14ac:dyDescent="0.25">
      <c r="A255" s="115" t="s">
        <v>4702</v>
      </c>
      <c r="B255" s="121" t="s">
        <v>9</v>
      </c>
      <c r="C255" s="122" t="s">
        <v>48</v>
      </c>
      <c r="D255" s="122" t="s">
        <v>1127</v>
      </c>
      <c r="E255" s="123" t="s">
        <v>1126</v>
      </c>
      <c r="F255" s="132" t="s">
        <v>1127</v>
      </c>
      <c r="G255" s="132"/>
      <c r="H255" s="132" t="s">
        <v>48</v>
      </c>
      <c r="I255" s="144">
        <v>67230</v>
      </c>
      <c r="J255" s="132" t="s">
        <v>989</v>
      </c>
      <c r="K255" s="132">
        <v>0</v>
      </c>
      <c r="L255" s="132">
        <v>0</v>
      </c>
      <c r="M255" s="132">
        <v>6</v>
      </c>
      <c r="N255" s="133">
        <v>0</v>
      </c>
      <c r="O255" s="133">
        <v>0</v>
      </c>
      <c r="P255" s="131">
        <v>67230</v>
      </c>
      <c r="Q255" s="116" t="s">
        <v>98</v>
      </c>
      <c r="R255" s="116" t="s">
        <v>4804</v>
      </c>
      <c r="S255" s="116" t="s">
        <v>4805</v>
      </c>
      <c r="U255" s="29"/>
      <c r="V255" s="29"/>
      <c r="W255" s="29"/>
      <c r="X255" s="29"/>
      <c r="Y255" s="29"/>
      <c r="Z255" s="29"/>
      <c r="AA255" s="29"/>
      <c r="AB255" s="29"/>
      <c r="AC255" s="29"/>
      <c r="AD255" s="29"/>
      <c r="AE255" s="29"/>
      <c r="AF255" s="29"/>
      <c r="AG255" s="29"/>
      <c r="AH255" s="29"/>
      <c r="AI255" s="29"/>
      <c r="AJ255" s="29"/>
    </row>
    <row r="256" spans="1:36" s="30" customFormat="1" ht="69" customHeight="1" x14ac:dyDescent="0.25">
      <c r="A256" s="117" t="s">
        <v>4706</v>
      </c>
      <c r="B256" s="121" t="s">
        <v>9</v>
      </c>
      <c r="C256" s="122" t="s">
        <v>41</v>
      </c>
      <c r="D256" s="122" t="s">
        <v>3108</v>
      </c>
      <c r="E256" s="123"/>
      <c r="F256" s="132" t="s">
        <v>3108</v>
      </c>
      <c r="G256" s="132"/>
      <c r="H256" s="132"/>
      <c r="I256" s="144"/>
      <c r="J256" s="132"/>
      <c r="K256" s="132"/>
      <c r="L256" s="132"/>
      <c r="M256" s="132"/>
      <c r="N256" s="133">
        <v>19744</v>
      </c>
      <c r="O256" s="133"/>
      <c r="P256" s="131"/>
      <c r="Q256" s="116" t="s">
        <v>92</v>
      </c>
      <c r="R256" s="116" t="s">
        <v>4806</v>
      </c>
      <c r="S256" s="116" t="s">
        <v>4812</v>
      </c>
      <c r="U256" s="29"/>
      <c r="V256" s="29"/>
      <c r="W256" s="29"/>
      <c r="X256" s="29"/>
      <c r="Y256" s="29"/>
      <c r="Z256" s="29"/>
      <c r="AA256" s="29"/>
      <c r="AB256" s="29"/>
      <c r="AC256" s="29"/>
      <c r="AD256" s="29"/>
      <c r="AE256" s="29"/>
      <c r="AF256" s="29"/>
      <c r="AG256" s="29"/>
      <c r="AH256" s="29"/>
      <c r="AI256" s="29"/>
      <c r="AJ256" s="29"/>
    </row>
    <row r="257" spans="1:36" s="30" customFormat="1" ht="69" customHeight="1" x14ac:dyDescent="0.25">
      <c r="A257" s="117" t="s">
        <v>4706</v>
      </c>
      <c r="B257" s="121" t="s">
        <v>9</v>
      </c>
      <c r="C257" s="122" t="s">
        <v>3057</v>
      </c>
      <c r="D257" s="122" t="s">
        <v>3058</v>
      </c>
      <c r="E257" s="123" t="s">
        <v>3050</v>
      </c>
      <c r="F257" s="132" t="s">
        <v>3051</v>
      </c>
      <c r="G257" s="132" t="s">
        <v>91</v>
      </c>
      <c r="H257" s="132" t="s">
        <v>35</v>
      </c>
      <c r="I257" s="132" t="s">
        <v>132</v>
      </c>
      <c r="J257" s="132" t="s">
        <v>3052</v>
      </c>
      <c r="K257" s="132" t="s">
        <v>3053</v>
      </c>
      <c r="L257" s="132" t="s">
        <v>3054</v>
      </c>
      <c r="M257" s="132" t="s">
        <v>3055</v>
      </c>
      <c r="N257" s="133">
        <v>43475.25</v>
      </c>
      <c r="O257" s="133">
        <v>43475.25</v>
      </c>
      <c r="P257" s="131">
        <v>74155.520000000004</v>
      </c>
      <c r="Q257" s="116" t="s">
        <v>140</v>
      </c>
      <c r="R257" s="116" t="s">
        <v>4801</v>
      </c>
      <c r="S257" s="125"/>
      <c r="U257" s="29"/>
      <c r="V257" s="29"/>
      <c r="W257" s="29"/>
      <c r="X257" s="29"/>
      <c r="Y257" s="29"/>
      <c r="Z257" s="29"/>
      <c r="AA257" s="29"/>
      <c r="AB257" s="29"/>
      <c r="AC257" s="29"/>
      <c r="AD257" s="29"/>
      <c r="AE257" s="29"/>
      <c r="AF257" s="29"/>
      <c r="AG257" s="29"/>
      <c r="AH257" s="29"/>
      <c r="AI257" s="29"/>
      <c r="AJ257" s="29"/>
    </row>
    <row r="258" spans="1:36" s="30" customFormat="1" ht="69" customHeight="1" x14ac:dyDescent="0.25">
      <c r="A258" s="117" t="s">
        <v>4706</v>
      </c>
      <c r="B258" s="121" t="s">
        <v>9</v>
      </c>
      <c r="C258" s="122" t="s">
        <v>1172</v>
      </c>
      <c r="D258" s="122" t="s">
        <v>1173</v>
      </c>
      <c r="E258" s="123" t="s">
        <v>1169</v>
      </c>
      <c r="F258" s="132" t="s">
        <v>1170</v>
      </c>
      <c r="G258" s="132" t="s">
        <v>91</v>
      </c>
      <c r="H258" s="132" t="s">
        <v>49</v>
      </c>
      <c r="I258" s="144">
        <v>614830</v>
      </c>
      <c r="J258" s="132" t="s">
        <v>989</v>
      </c>
      <c r="K258" s="132">
        <v>7</v>
      </c>
      <c r="L258" s="132">
        <v>7</v>
      </c>
      <c r="M258" s="132" t="s">
        <v>1171</v>
      </c>
      <c r="N258" s="133">
        <v>582978</v>
      </c>
      <c r="O258" s="133">
        <v>502364.19</v>
      </c>
      <c r="P258" s="131">
        <v>614830</v>
      </c>
      <c r="Q258" s="116" t="s">
        <v>92</v>
      </c>
      <c r="R258" s="116" t="s">
        <v>4806</v>
      </c>
      <c r="S258" s="116" t="s">
        <v>4814</v>
      </c>
      <c r="U258" s="29"/>
      <c r="V258" s="29"/>
      <c r="W258" s="29"/>
      <c r="X258" s="29"/>
      <c r="Y258" s="29"/>
      <c r="Z258" s="29"/>
      <c r="AA258" s="29"/>
      <c r="AB258" s="29"/>
      <c r="AC258" s="29"/>
      <c r="AD258" s="29"/>
      <c r="AE258" s="29"/>
      <c r="AF258" s="29"/>
      <c r="AG258" s="29"/>
      <c r="AH258" s="29"/>
      <c r="AI258" s="29"/>
      <c r="AJ258" s="29"/>
    </row>
    <row r="259" spans="1:36" s="30" customFormat="1" ht="69" customHeight="1" x14ac:dyDescent="0.25">
      <c r="A259" s="117" t="s">
        <v>4706</v>
      </c>
      <c r="B259" s="121" t="s">
        <v>9</v>
      </c>
      <c r="C259" s="122" t="s">
        <v>1008</v>
      </c>
      <c r="D259" s="122" t="s">
        <v>1009</v>
      </c>
      <c r="E259" s="123" t="s">
        <v>1005</v>
      </c>
      <c r="F259" s="132" t="s">
        <v>1006</v>
      </c>
      <c r="G259" s="132" t="s">
        <v>91</v>
      </c>
      <c r="H259" s="132" t="s">
        <v>22</v>
      </c>
      <c r="I259" s="132" t="s">
        <v>132</v>
      </c>
      <c r="J259" s="132" t="s">
        <v>1007</v>
      </c>
      <c r="K259" s="139">
        <v>1</v>
      </c>
      <c r="L259" s="132">
        <v>45518.879999999997</v>
      </c>
      <c r="M259" s="139">
        <v>1</v>
      </c>
      <c r="N259" s="133">
        <v>70000</v>
      </c>
      <c r="O259" s="133">
        <f>N259-L259</f>
        <v>24481.120000000003</v>
      </c>
      <c r="P259" s="131">
        <v>70000</v>
      </c>
      <c r="Q259" s="116" t="s">
        <v>140</v>
      </c>
      <c r="R259" s="116" t="s">
        <v>4815</v>
      </c>
      <c r="S259" s="116" t="s">
        <v>4800</v>
      </c>
      <c r="U259" s="29"/>
      <c r="V259" s="29"/>
      <c r="W259" s="29"/>
      <c r="X259" s="29"/>
      <c r="Y259" s="29"/>
      <c r="Z259" s="29"/>
      <c r="AA259" s="29"/>
      <c r="AB259" s="29"/>
      <c r="AC259" s="29"/>
      <c r="AD259" s="29"/>
      <c r="AE259" s="29"/>
      <c r="AF259" s="29"/>
      <c r="AG259" s="29"/>
      <c r="AH259" s="29"/>
      <c r="AI259" s="29"/>
      <c r="AJ259" s="29"/>
    </row>
    <row r="260" spans="1:36" s="30" customFormat="1" ht="69" customHeight="1" x14ac:dyDescent="0.25">
      <c r="A260" s="117" t="s">
        <v>4706</v>
      </c>
      <c r="B260" s="121" t="s">
        <v>9</v>
      </c>
      <c r="C260" s="122" t="s">
        <v>1085</v>
      </c>
      <c r="D260" s="122" t="s">
        <v>1086</v>
      </c>
      <c r="E260" s="123" t="s">
        <v>1081</v>
      </c>
      <c r="F260" s="132" t="s">
        <v>1082</v>
      </c>
      <c r="G260" s="132" t="s">
        <v>91</v>
      </c>
      <c r="H260" s="132" t="s">
        <v>33</v>
      </c>
      <c r="I260" s="144" t="s">
        <v>132</v>
      </c>
      <c r="J260" s="132" t="s">
        <v>1083</v>
      </c>
      <c r="K260" s="132">
        <v>1</v>
      </c>
      <c r="L260" s="132">
        <v>1</v>
      </c>
      <c r="M260" s="132">
        <v>1</v>
      </c>
      <c r="N260" s="133">
        <v>26015</v>
      </c>
      <c r="O260" s="133"/>
      <c r="P260" s="131">
        <v>27135</v>
      </c>
      <c r="Q260" s="116" t="s">
        <v>140</v>
      </c>
      <c r="R260" s="116" t="s">
        <v>4769</v>
      </c>
      <c r="S260" s="116" t="s">
        <v>4816</v>
      </c>
      <c r="U260" s="29"/>
      <c r="V260" s="29"/>
      <c r="W260" s="29"/>
      <c r="X260" s="29"/>
      <c r="Y260" s="29"/>
      <c r="Z260" s="29"/>
      <c r="AA260" s="29"/>
      <c r="AB260" s="29"/>
      <c r="AC260" s="29"/>
      <c r="AD260" s="29"/>
      <c r="AE260" s="29"/>
      <c r="AF260" s="29"/>
      <c r="AG260" s="29"/>
      <c r="AH260" s="29"/>
      <c r="AI260" s="29"/>
      <c r="AJ260" s="29"/>
    </row>
    <row r="261" spans="1:36" s="30" customFormat="1" ht="69" customHeight="1" x14ac:dyDescent="0.25">
      <c r="A261" s="117" t="s">
        <v>4706</v>
      </c>
      <c r="B261" s="121" t="s">
        <v>9</v>
      </c>
      <c r="C261" s="122" t="s">
        <v>1085</v>
      </c>
      <c r="D261" s="122" t="s">
        <v>1086</v>
      </c>
      <c r="E261" s="123" t="s">
        <v>1087</v>
      </c>
      <c r="F261" s="132" t="s">
        <v>1088</v>
      </c>
      <c r="G261" s="132" t="s">
        <v>91</v>
      </c>
      <c r="H261" s="132" t="s">
        <v>33</v>
      </c>
      <c r="I261" s="144" t="s">
        <v>112</v>
      </c>
      <c r="J261" s="132" t="s">
        <v>1089</v>
      </c>
      <c r="K261" s="132">
        <v>1</v>
      </c>
      <c r="L261" s="132"/>
      <c r="M261" s="132"/>
      <c r="N261" s="133">
        <v>25289</v>
      </c>
      <c r="O261" s="133"/>
      <c r="P261" s="131"/>
      <c r="Q261" s="116" t="s">
        <v>140</v>
      </c>
      <c r="R261" s="116" t="s">
        <v>4769</v>
      </c>
      <c r="S261" s="116" t="s">
        <v>4816</v>
      </c>
      <c r="U261" s="29"/>
      <c r="V261" s="29"/>
      <c r="W261" s="29"/>
      <c r="X261" s="29"/>
      <c r="Y261" s="29"/>
      <c r="Z261" s="29"/>
      <c r="AA261" s="29"/>
      <c r="AB261" s="29"/>
      <c r="AC261" s="29"/>
      <c r="AD261" s="29"/>
      <c r="AE261" s="29"/>
      <c r="AF261" s="29"/>
      <c r="AG261" s="29"/>
      <c r="AH261" s="29"/>
      <c r="AI261" s="29"/>
      <c r="AJ261" s="29"/>
    </row>
    <row r="262" spans="1:36" s="30" customFormat="1" ht="69" customHeight="1" x14ac:dyDescent="0.25">
      <c r="A262" s="117" t="s">
        <v>4706</v>
      </c>
      <c r="B262" s="121" t="s">
        <v>9</v>
      </c>
      <c r="C262" s="122" t="s">
        <v>1085</v>
      </c>
      <c r="D262" s="122" t="s">
        <v>1086</v>
      </c>
      <c r="E262" s="123" t="s">
        <v>1090</v>
      </c>
      <c r="F262" s="132" t="s">
        <v>1091</v>
      </c>
      <c r="G262" s="132" t="s">
        <v>91</v>
      </c>
      <c r="H262" s="132" t="s">
        <v>33</v>
      </c>
      <c r="I262" s="144" t="s">
        <v>132</v>
      </c>
      <c r="J262" s="132" t="s">
        <v>1092</v>
      </c>
      <c r="K262" s="132">
        <v>1</v>
      </c>
      <c r="L262" s="132">
        <v>1</v>
      </c>
      <c r="M262" s="132">
        <v>1</v>
      </c>
      <c r="N262" s="133">
        <v>883.51</v>
      </c>
      <c r="O262" s="133"/>
      <c r="P262" s="131">
        <v>910.01</v>
      </c>
      <c r="Q262" s="116" t="s">
        <v>140</v>
      </c>
      <c r="R262" s="116" t="s">
        <v>4769</v>
      </c>
      <c r="S262" s="116" t="s">
        <v>4816</v>
      </c>
      <c r="U262" s="29"/>
      <c r="V262" s="29"/>
      <c r="W262" s="29"/>
      <c r="X262" s="29"/>
      <c r="Y262" s="29"/>
      <c r="Z262" s="29"/>
      <c r="AA262" s="29"/>
      <c r="AB262" s="29"/>
      <c r="AC262" s="29"/>
      <c r="AD262" s="29"/>
      <c r="AE262" s="29"/>
      <c r="AF262" s="29"/>
      <c r="AG262" s="29"/>
      <c r="AH262" s="29"/>
      <c r="AI262" s="29"/>
      <c r="AJ262" s="29"/>
    </row>
    <row r="263" spans="1:36" s="30" customFormat="1" ht="69" customHeight="1" x14ac:dyDescent="0.25">
      <c r="A263" s="117" t="s">
        <v>4706</v>
      </c>
      <c r="B263" s="121" t="s">
        <v>9</v>
      </c>
      <c r="C263" s="122" t="s">
        <v>1085</v>
      </c>
      <c r="D263" s="122" t="s">
        <v>1086</v>
      </c>
      <c r="E263" s="123" t="s">
        <v>1094</v>
      </c>
      <c r="F263" s="132" t="s">
        <v>1095</v>
      </c>
      <c r="G263" s="132" t="s">
        <v>91</v>
      </c>
      <c r="H263" s="132" t="s">
        <v>33</v>
      </c>
      <c r="I263" s="144" t="s">
        <v>132</v>
      </c>
      <c r="J263" s="132" t="s">
        <v>1096</v>
      </c>
      <c r="K263" s="132">
        <v>1</v>
      </c>
      <c r="L263" s="132">
        <v>1.0229999999999999</v>
      </c>
      <c r="M263" s="132">
        <v>1</v>
      </c>
      <c r="N263" s="133">
        <v>3146</v>
      </c>
      <c r="O263" s="133"/>
      <c r="P263" s="131">
        <v>3315.16</v>
      </c>
      <c r="Q263" s="116" t="s">
        <v>140</v>
      </c>
      <c r="R263" s="116" t="s">
        <v>4769</v>
      </c>
      <c r="S263" s="116" t="s">
        <v>4816</v>
      </c>
      <c r="U263" s="29"/>
      <c r="V263" s="29"/>
      <c r="W263" s="29"/>
      <c r="X263" s="29"/>
      <c r="Y263" s="29"/>
      <c r="Z263" s="29"/>
      <c r="AA263" s="29"/>
      <c r="AB263" s="29"/>
      <c r="AC263" s="29"/>
      <c r="AD263" s="29"/>
      <c r="AE263" s="29"/>
      <c r="AF263" s="29"/>
      <c r="AG263" s="29"/>
      <c r="AH263" s="29"/>
      <c r="AI263" s="29"/>
      <c r="AJ263" s="29"/>
    </row>
    <row r="264" spans="1:36" s="30" customFormat="1" ht="69" customHeight="1" x14ac:dyDescent="0.25">
      <c r="A264" s="117" t="s">
        <v>4706</v>
      </c>
      <c r="B264" s="121" t="s">
        <v>9</v>
      </c>
      <c r="C264" s="122" t="s">
        <v>1013</v>
      </c>
      <c r="D264" s="122" t="s">
        <v>1010</v>
      </c>
      <c r="E264" s="123" t="s">
        <v>1010</v>
      </c>
      <c r="F264" s="132" t="s">
        <v>1011</v>
      </c>
      <c r="G264" s="132" t="s">
        <v>91</v>
      </c>
      <c r="H264" s="132" t="s">
        <v>23</v>
      </c>
      <c r="I264" s="132" t="s">
        <v>132</v>
      </c>
      <c r="J264" s="132" t="s">
        <v>1012</v>
      </c>
      <c r="K264" s="139">
        <v>1</v>
      </c>
      <c r="L264" s="132">
        <v>0</v>
      </c>
      <c r="M264" s="139">
        <v>1</v>
      </c>
      <c r="N264" s="133">
        <v>6000</v>
      </c>
      <c r="O264" s="133">
        <v>6000</v>
      </c>
      <c r="P264" s="131">
        <v>6000</v>
      </c>
      <c r="Q264" s="116" t="s">
        <v>157</v>
      </c>
      <c r="R264" s="116" t="s">
        <v>4781</v>
      </c>
      <c r="S264" s="116"/>
      <c r="U264" s="29"/>
      <c r="V264" s="29"/>
      <c r="W264" s="29"/>
      <c r="X264" s="29"/>
      <c r="Y264" s="29"/>
      <c r="Z264" s="29"/>
      <c r="AA264" s="29"/>
      <c r="AB264" s="29"/>
      <c r="AC264" s="29"/>
      <c r="AD264" s="29"/>
      <c r="AE264" s="29"/>
      <c r="AF264" s="29"/>
      <c r="AG264" s="29"/>
      <c r="AH264" s="29"/>
      <c r="AI264" s="29"/>
      <c r="AJ264" s="29"/>
    </row>
    <row r="265" spans="1:36" s="30" customFormat="1" ht="69" customHeight="1" x14ac:dyDescent="0.25">
      <c r="A265" s="117" t="s">
        <v>4706</v>
      </c>
      <c r="B265" s="121" t="s">
        <v>9</v>
      </c>
      <c r="C265" s="122" t="s">
        <v>1018</v>
      </c>
      <c r="D265" s="122" t="s">
        <v>1019</v>
      </c>
      <c r="E265" s="123" t="s">
        <v>1014</v>
      </c>
      <c r="F265" s="132" t="s">
        <v>1015</v>
      </c>
      <c r="G265" s="132" t="s">
        <v>91</v>
      </c>
      <c r="H265" s="132" t="s">
        <v>24</v>
      </c>
      <c r="I265" s="132" t="s">
        <v>132</v>
      </c>
      <c r="J265" s="132" t="s">
        <v>1016</v>
      </c>
      <c r="K265" s="139">
        <v>1</v>
      </c>
      <c r="L265" s="144">
        <v>8235.76</v>
      </c>
      <c r="M265" s="139">
        <v>1</v>
      </c>
      <c r="N265" s="133">
        <v>25000</v>
      </c>
      <c r="O265" s="133">
        <f>N265-L265</f>
        <v>16764.239999999998</v>
      </c>
      <c r="P265" s="131">
        <v>25000</v>
      </c>
      <c r="Q265" s="116" t="s">
        <v>92</v>
      </c>
      <c r="R265" s="116" t="s">
        <v>4817</v>
      </c>
      <c r="S265" s="116" t="s">
        <v>4818</v>
      </c>
      <c r="U265" s="29"/>
      <c r="V265" s="29"/>
      <c r="W265" s="29"/>
      <c r="X265" s="29"/>
      <c r="Y265" s="29"/>
      <c r="Z265" s="29"/>
      <c r="AA265" s="29"/>
      <c r="AB265" s="29"/>
      <c r="AC265" s="29"/>
      <c r="AD265" s="29"/>
      <c r="AE265" s="29"/>
      <c r="AF265" s="29"/>
      <c r="AG265" s="29"/>
      <c r="AH265" s="29"/>
      <c r="AI265" s="29"/>
      <c r="AJ265" s="29"/>
    </row>
    <row r="266" spans="1:36" s="30" customFormat="1" ht="69" customHeight="1" x14ac:dyDescent="0.25">
      <c r="A266" s="117" t="s">
        <v>4706</v>
      </c>
      <c r="B266" s="121" t="s">
        <v>9</v>
      </c>
      <c r="C266" s="122" t="s">
        <v>1079</v>
      </c>
      <c r="D266" s="122" t="s">
        <v>1080</v>
      </c>
      <c r="E266" s="123" t="s">
        <v>1074</v>
      </c>
      <c r="F266" s="132" t="s">
        <v>1075</v>
      </c>
      <c r="G266" s="132" t="s">
        <v>91</v>
      </c>
      <c r="H266" s="132" t="s">
        <v>1076</v>
      </c>
      <c r="I266" s="132" t="s">
        <v>132</v>
      </c>
      <c r="J266" s="132" t="s">
        <v>1077</v>
      </c>
      <c r="K266" s="132"/>
      <c r="L266" s="132"/>
      <c r="M266" s="132"/>
      <c r="N266" s="133">
        <v>1000</v>
      </c>
      <c r="O266" s="133">
        <v>0</v>
      </c>
      <c r="P266" s="131"/>
      <c r="Q266" s="116" t="s">
        <v>92</v>
      </c>
      <c r="R266" s="116" t="s">
        <v>4817</v>
      </c>
      <c r="S266" s="125"/>
      <c r="U266" s="29"/>
      <c r="V266" s="29"/>
      <c r="W266" s="29"/>
      <c r="X266" s="29"/>
      <c r="Y266" s="29"/>
      <c r="Z266" s="29"/>
      <c r="AA266" s="29"/>
      <c r="AB266" s="29"/>
      <c r="AC266" s="29"/>
      <c r="AD266" s="29"/>
      <c r="AE266" s="29"/>
      <c r="AF266" s="29"/>
      <c r="AG266" s="29"/>
      <c r="AH266" s="29"/>
      <c r="AI266" s="29"/>
      <c r="AJ266" s="29"/>
    </row>
    <row r="267" spans="1:36" s="30" customFormat="1" ht="69" customHeight="1" x14ac:dyDescent="0.25">
      <c r="A267" s="117" t="s">
        <v>4706</v>
      </c>
      <c r="B267" s="121" t="s">
        <v>9</v>
      </c>
      <c r="C267" s="122" t="s">
        <v>1177</v>
      </c>
      <c r="D267" s="122" t="s">
        <v>1178</v>
      </c>
      <c r="E267" s="123" t="s">
        <v>1174</v>
      </c>
      <c r="F267" s="132" t="s">
        <v>1175</v>
      </c>
      <c r="G267" s="132" t="s">
        <v>91</v>
      </c>
      <c r="H267" s="132" t="s">
        <v>61</v>
      </c>
      <c r="I267" s="144">
        <v>289636</v>
      </c>
      <c r="J267" s="132" t="s">
        <v>1176</v>
      </c>
      <c r="K267" s="132"/>
      <c r="L267" s="132"/>
      <c r="M267" s="132"/>
      <c r="N267" s="133">
        <v>295131</v>
      </c>
      <c r="O267" s="133">
        <v>213722.97999999998</v>
      </c>
      <c r="P267" s="131">
        <v>289636</v>
      </c>
      <c r="Q267" s="116" t="s">
        <v>140</v>
      </c>
      <c r="R267" s="116" t="s">
        <v>4769</v>
      </c>
      <c r="S267" s="116"/>
      <c r="U267" s="29"/>
      <c r="V267" s="29"/>
      <c r="W267" s="29"/>
      <c r="X267" s="29"/>
      <c r="Y267" s="29"/>
      <c r="Z267" s="29"/>
      <c r="AA267" s="29"/>
      <c r="AB267" s="29"/>
      <c r="AC267" s="29"/>
      <c r="AD267" s="29"/>
      <c r="AE267" s="29"/>
      <c r="AF267" s="29"/>
      <c r="AG267" s="29"/>
      <c r="AH267" s="29"/>
      <c r="AI267" s="29"/>
      <c r="AJ267" s="29"/>
    </row>
    <row r="268" spans="1:36" s="30" customFormat="1" ht="69" customHeight="1" x14ac:dyDescent="0.25">
      <c r="A268" s="115" t="s">
        <v>4702</v>
      </c>
      <c r="B268" s="121" t="s">
        <v>9</v>
      </c>
      <c r="C268" s="122" t="s">
        <v>1023</v>
      </c>
      <c r="D268" s="122" t="s">
        <v>1024</v>
      </c>
      <c r="E268" s="123" t="s">
        <v>1020</v>
      </c>
      <c r="F268" s="132" t="s">
        <v>1021</v>
      </c>
      <c r="G268" s="132" t="s">
        <v>91</v>
      </c>
      <c r="H268" s="132" t="s">
        <v>26</v>
      </c>
      <c r="I268" s="132" t="s">
        <v>132</v>
      </c>
      <c r="J268" s="132" t="s">
        <v>1022</v>
      </c>
      <c r="K268" s="132">
        <v>20</v>
      </c>
      <c r="L268" s="132">
        <v>0</v>
      </c>
      <c r="M268" s="132">
        <v>20</v>
      </c>
      <c r="N268" s="133">
        <v>72000</v>
      </c>
      <c r="O268" s="133">
        <v>72000</v>
      </c>
      <c r="P268" s="131">
        <v>72000</v>
      </c>
      <c r="Q268" s="116" t="s">
        <v>98</v>
      </c>
      <c r="R268" s="116" t="s">
        <v>4784</v>
      </c>
      <c r="S268" s="116" t="s">
        <v>4819</v>
      </c>
      <c r="U268" s="29"/>
      <c r="V268" s="29"/>
      <c r="W268" s="29"/>
      <c r="X268" s="29"/>
      <c r="Y268" s="29"/>
      <c r="Z268" s="29"/>
      <c r="AA268" s="29"/>
      <c r="AB268" s="29"/>
      <c r="AC268" s="29"/>
      <c r="AD268" s="29"/>
      <c r="AE268" s="29"/>
      <c r="AF268" s="29"/>
      <c r="AG268" s="29"/>
      <c r="AH268" s="29"/>
      <c r="AI268" s="29"/>
      <c r="AJ268" s="29"/>
    </row>
    <row r="269" spans="1:36" s="30" customFormat="1" ht="69" customHeight="1" x14ac:dyDescent="0.25">
      <c r="A269" s="115" t="s">
        <v>4702</v>
      </c>
      <c r="B269" s="121" t="s">
        <v>9</v>
      </c>
      <c r="C269" s="122" t="s">
        <v>1028</v>
      </c>
      <c r="D269" s="122" t="s">
        <v>1025</v>
      </c>
      <c r="E269" s="123" t="s">
        <v>1025</v>
      </c>
      <c r="F269" s="132" t="s">
        <v>1026</v>
      </c>
      <c r="G269" s="132" t="s">
        <v>91</v>
      </c>
      <c r="H269" s="132" t="s">
        <v>27</v>
      </c>
      <c r="I269" s="132" t="s">
        <v>132</v>
      </c>
      <c r="J269" s="132" t="s">
        <v>1022</v>
      </c>
      <c r="K269" s="132" t="s">
        <v>1027</v>
      </c>
      <c r="L269" s="132">
        <v>23409.26</v>
      </c>
      <c r="M269" s="132" t="s">
        <v>1027</v>
      </c>
      <c r="N269" s="133">
        <v>402000</v>
      </c>
      <c r="O269" s="133">
        <f>N269-L269</f>
        <v>378590.74</v>
      </c>
      <c r="P269" s="131">
        <v>402000</v>
      </c>
      <c r="Q269" s="116" t="s">
        <v>98</v>
      </c>
      <c r="R269" s="116" t="s">
        <v>4784</v>
      </c>
      <c r="S269" s="116" t="s">
        <v>4819</v>
      </c>
      <c r="U269" s="29"/>
      <c r="V269" s="29"/>
      <c r="W269" s="29"/>
      <c r="X269" s="29"/>
      <c r="Y269" s="29"/>
      <c r="Z269" s="29"/>
      <c r="AA269" s="29"/>
      <c r="AB269" s="29"/>
      <c r="AC269" s="29"/>
      <c r="AD269" s="29"/>
      <c r="AE269" s="29"/>
      <c r="AF269" s="29"/>
      <c r="AG269" s="29"/>
      <c r="AH269" s="29"/>
      <c r="AI269" s="29"/>
      <c r="AJ269" s="29"/>
    </row>
    <row r="270" spans="1:36" s="30" customFormat="1" ht="69" customHeight="1" x14ac:dyDescent="0.25">
      <c r="A270" s="117" t="s">
        <v>4706</v>
      </c>
      <c r="B270" s="121" t="s">
        <v>9</v>
      </c>
      <c r="C270" s="122" t="s">
        <v>1186</v>
      </c>
      <c r="D270" s="122" t="s">
        <v>1184</v>
      </c>
      <c r="E270" s="123" t="s">
        <v>1183</v>
      </c>
      <c r="F270" s="132" t="s">
        <v>1184</v>
      </c>
      <c r="G270" s="132" t="s">
        <v>91</v>
      </c>
      <c r="H270" s="132" t="s">
        <v>57</v>
      </c>
      <c r="I270" s="144">
        <v>31300</v>
      </c>
      <c r="J270" s="132" t="s">
        <v>989</v>
      </c>
      <c r="K270" s="132"/>
      <c r="L270" s="132"/>
      <c r="M270" s="132"/>
      <c r="N270" s="133">
        <v>25700</v>
      </c>
      <c r="O270" s="133">
        <v>25700</v>
      </c>
      <c r="P270" s="131">
        <v>31300</v>
      </c>
      <c r="Q270" s="116" t="s">
        <v>92</v>
      </c>
      <c r="R270" s="116" t="s">
        <v>4806</v>
      </c>
      <c r="S270" s="116" t="s">
        <v>4800</v>
      </c>
      <c r="U270" s="29"/>
      <c r="V270" s="29"/>
      <c r="W270" s="29"/>
      <c r="X270" s="29"/>
      <c r="Y270" s="29"/>
      <c r="Z270" s="29"/>
      <c r="AA270" s="29"/>
      <c r="AB270" s="29"/>
      <c r="AC270" s="29"/>
      <c r="AD270" s="29"/>
      <c r="AE270" s="29"/>
      <c r="AF270" s="29"/>
      <c r="AG270" s="29"/>
      <c r="AH270" s="29"/>
      <c r="AI270" s="29"/>
      <c r="AJ270" s="29"/>
    </row>
    <row r="271" spans="1:36" s="30" customFormat="1" ht="69" customHeight="1" x14ac:dyDescent="0.25">
      <c r="A271" s="117" t="s">
        <v>4706</v>
      </c>
      <c r="B271" s="121" t="s">
        <v>9</v>
      </c>
      <c r="C271" s="122" t="s">
        <v>3096</v>
      </c>
      <c r="D271" s="122" t="s">
        <v>3094</v>
      </c>
      <c r="E271" s="123"/>
      <c r="F271" s="132" t="s">
        <v>3094</v>
      </c>
      <c r="G271" s="132" t="s">
        <v>91</v>
      </c>
      <c r="H271" s="132" t="s">
        <v>58</v>
      </c>
      <c r="I271" s="144">
        <v>23000</v>
      </c>
      <c r="J271" s="132" t="s">
        <v>989</v>
      </c>
      <c r="K271" s="132">
        <v>0</v>
      </c>
      <c r="L271" s="132">
        <v>0</v>
      </c>
      <c r="M271" s="132">
        <v>1</v>
      </c>
      <c r="N271" s="133">
        <v>0</v>
      </c>
      <c r="O271" s="133">
        <v>0</v>
      </c>
      <c r="P271" s="131">
        <v>23000</v>
      </c>
      <c r="Q271" s="116" t="s">
        <v>92</v>
      </c>
      <c r="R271" s="116" t="s">
        <v>988</v>
      </c>
      <c r="S271" s="125"/>
      <c r="U271" s="29"/>
      <c r="V271" s="29"/>
      <c r="W271" s="29"/>
      <c r="X271" s="29"/>
      <c r="Y271" s="29"/>
      <c r="Z271" s="29"/>
      <c r="AA271" s="29"/>
      <c r="AB271" s="29"/>
      <c r="AC271" s="29"/>
      <c r="AD271" s="29"/>
      <c r="AE271" s="29"/>
      <c r="AF271" s="29"/>
      <c r="AG271" s="29"/>
      <c r="AH271" s="29"/>
      <c r="AI271" s="29"/>
      <c r="AJ271" s="29"/>
    </row>
    <row r="272" spans="1:36" s="30" customFormat="1" ht="69" customHeight="1" x14ac:dyDescent="0.25">
      <c r="A272" s="117" t="s">
        <v>4706</v>
      </c>
      <c r="B272" s="121" t="s">
        <v>9</v>
      </c>
      <c r="C272" s="122" t="s">
        <v>1194</v>
      </c>
      <c r="D272" s="122" t="s">
        <v>1195</v>
      </c>
      <c r="E272" s="123" t="s">
        <v>1187</v>
      </c>
      <c r="F272" s="132" t="s">
        <v>1188</v>
      </c>
      <c r="G272" s="132" t="s">
        <v>91</v>
      </c>
      <c r="H272" s="132" t="s">
        <v>34</v>
      </c>
      <c r="I272" s="132" t="s">
        <v>132</v>
      </c>
      <c r="J272" s="132" t="s">
        <v>1189</v>
      </c>
      <c r="K272" s="132" t="s">
        <v>1190</v>
      </c>
      <c r="L272" s="132" t="s">
        <v>1191</v>
      </c>
      <c r="M272" s="132" t="s">
        <v>1192</v>
      </c>
      <c r="N272" s="133">
        <v>46360</v>
      </c>
      <c r="O272" s="133">
        <v>36725</v>
      </c>
      <c r="P272" s="131">
        <v>52204</v>
      </c>
      <c r="Q272" s="116" t="s">
        <v>140</v>
      </c>
      <c r="R272" s="116" t="s">
        <v>4797</v>
      </c>
      <c r="S272" s="116"/>
      <c r="U272" s="29"/>
      <c r="V272" s="29"/>
      <c r="W272" s="29"/>
      <c r="X272" s="29"/>
      <c r="Y272" s="29"/>
      <c r="Z272" s="29"/>
      <c r="AA272" s="29"/>
      <c r="AB272" s="29"/>
      <c r="AC272" s="29"/>
      <c r="AD272" s="29"/>
      <c r="AE272" s="29"/>
      <c r="AF272" s="29"/>
      <c r="AG272" s="29"/>
      <c r="AH272" s="29"/>
      <c r="AI272" s="29"/>
      <c r="AJ272" s="29"/>
    </row>
    <row r="273" spans="1:36" s="30" customFormat="1" ht="69" customHeight="1" x14ac:dyDescent="0.25">
      <c r="A273" s="117" t="s">
        <v>4706</v>
      </c>
      <c r="B273" s="121" t="s">
        <v>9</v>
      </c>
      <c r="C273" s="122" t="s">
        <v>1108</v>
      </c>
      <c r="D273" s="122" t="s">
        <v>1109</v>
      </c>
      <c r="E273" s="123" t="s">
        <v>1106</v>
      </c>
      <c r="F273" s="132" t="s">
        <v>1015</v>
      </c>
      <c r="G273" s="132" t="s">
        <v>91</v>
      </c>
      <c r="H273" s="132" t="s">
        <v>25</v>
      </c>
      <c r="I273" s="132" t="s">
        <v>132</v>
      </c>
      <c r="J273" s="132" t="s">
        <v>1016</v>
      </c>
      <c r="K273" s="139">
        <v>1</v>
      </c>
      <c r="L273" s="144">
        <v>12000</v>
      </c>
      <c r="M273" s="139">
        <v>1</v>
      </c>
      <c r="N273" s="133">
        <v>12000</v>
      </c>
      <c r="O273" s="133">
        <v>0</v>
      </c>
      <c r="P273" s="131">
        <v>12000</v>
      </c>
      <c r="Q273" s="116" t="s">
        <v>92</v>
      </c>
      <c r="R273" s="116" t="s">
        <v>4817</v>
      </c>
      <c r="S273" s="116"/>
      <c r="U273" s="29"/>
      <c r="V273" s="29"/>
      <c r="W273" s="29"/>
      <c r="X273" s="29"/>
      <c r="Y273" s="29"/>
      <c r="Z273" s="29"/>
      <c r="AA273" s="29"/>
      <c r="AB273" s="29"/>
      <c r="AC273" s="29"/>
      <c r="AD273" s="29"/>
      <c r="AE273" s="29"/>
      <c r="AF273" s="29"/>
      <c r="AG273" s="29"/>
      <c r="AH273" s="29"/>
      <c r="AI273" s="29"/>
      <c r="AJ273" s="29"/>
    </row>
    <row r="274" spans="1:36" s="30" customFormat="1" ht="69" customHeight="1" x14ac:dyDescent="0.25">
      <c r="A274" s="115" t="s">
        <v>4702</v>
      </c>
      <c r="B274" s="121" t="s">
        <v>4</v>
      </c>
      <c r="C274" s="122" t="s">
        <v>1227</v>
      </c>
      <c r="D274" s="122" t="s">
        <v>1228</v>
      </c>
      <c r="E274" s="123" t="s">
        <v>1223</v>
      </c>
      <c r="F274" s="132"/>
      <c r="G274" s="140" t="s">
        <v>1198</v>
      </c>
      <c r="H274" s="132" t="s">
        <v>1224</v>
      </c>
      <c r="I274" s="132" t="s">
        <v>132</v>
      </c>
      <c r="J274" s="132" t="s">
        <v>1225</v>
      </c>
      <c r="K274" s="139">
        <v>1</v>
      </c>
      <c r="L274" s="146">
        <v>0.67149999999999999</v>
      </c>
      <c r="M274" s="139">
        <v>1</v>
      </c>
      <c r="N274" s="133">
        <v>10000</v>
      </c>
      <c r="O274" s="133">
        <v>6714.66</v>
      </c>
      <c r="P274" s="131">
        <v>15800</v>
      </c>
      <c r="Q274" s="116" t="s">
        <v>98</v>
      </c>
      <c r="R274" s="116" t="s">
        <v>4784</v>
      </c>
      <c r="S274" s="116"/>
      <c r="U274" s="29"/>
      <c r="V274" s="29"/>
      <c r="W274" s="29"/>
      <c r="X274" s="29"/>
      <c r="Y274" s="29"/>
      <c r="Z274" s="29"/>
      <c r="AA274" s="29"/>
      <c r="AB274" s="29"/>
      <c r="AC274" s="29"/>
      <c r="AD274" s="29"/>
      <c r="AE274" s="29"/>
      <c r="AF274" s="29"/>
      <c r="AG274" s="29"/>
      <c r="AH274" s="29"/>
      <c r="AI274" s="29"/>
      <c r="AJ274" s="29"/>
    </row>
    <row r="275" spans="1:36" s="30" customFormat="1" ht="69" customHeight="1" x14ac:dyDescent="0.25">
      <c r="A275" s="115" t="s">
        <v>4702</v>
      </c>
      <c r="B275" s="121" t="s">
        <v>4</v>
      </c>
      <c r="C275" s="122" t="s">
        <v>1233</v>
      </c>
      <c r="D275" s="122" t="s">
        <v>1234</v>
      </c>
      <c r="E275" s="123" t="s">
        <v>1229</v>
      </c>
      <c r="F275" s="132" t="s">
        <v>1230</v>
      </c>
      <c r="G275" s="140" t="s">
        <v>1198</v>
      </c>
      <c r="H275" s="132" t="s">
        <v>1231</v>
      </c>
      <c r="I275" s="132" t="s">
        <v>132</v>
      </c>
      <c r="J275" s="132" t="s">
        <v>1232</v>
      </c>
      <c r="K275" s="139">
        <v>1</v>
      </c>
      <c r="L275" s="146">
        <v>0.81299999999999994</v>
      </c>
      <c r="M275" s="139">
        <v>1</v>
      </c>
      <c r="N275" s="133">
        <v>2000</v>
      </c>
      <c r="O275" s="133">
        <v>1626.96</v>
      </c>
      <c r="P275" s="131">
        <v>2000</v>
      </c>
      <c r="Q275" s="116" t="s">
        <v>98</v>
      </c>
      <c r="R275" s="116" t="s">
        <v>4784</v>
      </c>
      <c r="S275" s="116"/>
      <c r="U275" s="29"/>
      <c r="V275" s="29"/>
      <c r="W275" s="29"/>
      <c r="X275" s="29"/>
      <c r="Y275" s="29"/>
      <c r="Z275" s="29"/>
      <c r="AA275" s="29"/>
      <c r="AB275" s="29"/>
      <c r="AC275" s="29"/>
      <c r="AD275" s="29"/>
      <c r="AE275" s="29"/>
      <c r="AF275" s="29"/>
      <c r="AG275" s="29"/>
      <c r="AH275" s="29"/>
      <c r="AI275" s="29"/>
      <c r="AJ275" s="29"/>
    </row>
    <row r="276" spans="1:36" s="30" customFormat="1" ht="69" customHeight="1" x14ac:dyDescent="0.25">
      <c r="A276" s="115" t="s">
        <v>4702</v>
      </c>
      <c r="B276" s="121" t="s">
        <v>4</v>
      </c>
      <c r="C276" s="122" t="s">
        <v>1201</v>
      </c>
      <c r="D276" s="122" t="s">
        <v>1202</v>
      </c>
      <c r="E276" s="123" t="s">
        <v>1196</v>
      </c>
      <c r="F276" s="132" t="s">
        <v>1197</v>
      </c>
      <c r="G276" s="140" t="s">
        <v>1198</v>
      </c>
      <c r="H276" s="132" t="s">
        <v>1199</v>
      </c>
      <c r="I276" s="132" t="s">
        <v>132</v>
      </c>
      <c r="J276" s="132" t="s">
        <v>1200</v>
      </c>
      <c r="K276" s="139">
        <v>1</v>
      </c>
      <c r="L276" s="146">
        <v>0.70309999999999995</v>
      </c>
      <c r="M276" s="139">
        <v>1</v>
      </c>
      <c r="N276" s="133">
        <v>12300</v>
      </c>
      <c r="O276" s="133">
        <v>8519.35</v>
      </c>
      <c r="P276" s="131">
        <v>12300</v>
      </c>
      <c r="Q276" s="116" t="s">
        <v>98</v>
      </c>
      <c r="R276" s="116" t="s">
        <v>4784</v>
      </c>
      <c r="S276" s="116"/>
      <c r="U276" s="29"/>
      <c r="V276" s="29"/>
      <c r="W276" s="29"/>
      <c r="X276" s="29"/>
      <c r="Y276" s="29"/>
      <c r="Z276" s="29"/>
      <c r="AA276" s="29"/>
      <c r="AB276" s="29"/>
      <c r="AC276" s="29"/>
      <c r="AD276" s="29"/>
      <c r="AE276" s="29"/>
      <c r="AF276" s="29"/>
      <c r="AG276" s="29"/>
      <c r="AH276" s="29"/>
      <c r="AI276" s="29"/>
      <c r="AJ276" s="29"/>
    </row>
    <row r="277" spans="1:36" s="30" customFormat="1" ht="69" customHeight="1" x14ac:dyDescent="0.25">
      <c r="A277" s="115" t="s">
        <v>4702</v>
      </c>
      <c r="B277" s="121" t="s">
        <v>4</v>
      </c>
      <c r="C277" s="122" t="s">
        <v>1201</v>
      </c>
      <c r="D277" s="122" t="s">
        <v>1202</v>
      </c>
      <c r="E277" s="123" t="s">
        <v>1203</v>
      </c>
      <c r="F277" s="132" t="s">
        <v>1204</v>
      </c>
      <c r="G277" s="140" t="s">
        <v>1198</v>
      </c>
      <c r="H277" s="132" t="s">
        <v>1199</v>
      </c>
      <c r="I277" s="132" t="s">
        <v>132</v>
      </c>
      <c r="J277" s="132" t="s">
        <v>1205</v>
      </c>
      <c r="K277" s="132"/>
      <c r="L277" s="132"/>
      <c r="M277" s="132"/>
      <c r="N277" s="133"/>
      <c r="O277" s="133"/>
      <c r="P277" s="131"/>
      <c r="Q277" s="116" t="s">
        <v>98</v>
      </c>
      <c r="R277" s="116" t="s">
        <v>4784</v>
      </c>
      <c r="S277" s="116"/>
      <c r="U277" s="29"/>
      <c r="V277" s="29"/>
      <c r="W277" s="29"/>
      <c r="X277" s="29"/>
      <c r="Y277" s="29"/>
      <c r="Z277" s="29"/>
      <c r="AA277" s="29"/>
      <c r="AB277" s="29"/>
      <c r="AC277" s="29"/>
      <c r="AD277" s="29"/>
      <c r="AE277" s="29"/>
      <c r="AF277" s="29"/>
      <c r="AG277" s="29"/>
      <c r="AH277" s="29"/>
      <c r="AI277" s="29"/>
      <c r="AJ277" s="29"/>
    </row>
    <row r="278" spans="1:36" s="30" customFormat="1" ht="69" customHeight="1" x14ac:dyDescent="0.25">
      <c r="A278" s="115" t="s">
        <v>4702</v>
      </c>
      <c r="B278" s="121" t="s">
        <v>4</v>
      </c>
      <c r="C278" s="122" t="s">
        <v>1201</v>
      </c>
      <c r="D278" s="122" t="s">
        <v>1202</v>
      </c>
      <c r="E278" s="123" t="s">
        <v>1206</v>
      </c>
      <c r="F278" s="132" t="s">
        <v>1207</v>
      </c>
      <c r="G278" s="140" t="s">
        <v>1198</v>
      </c>
      <c r="H278" s="132" t="s">
        <v>1199</v>
      </c>
      <c r="I278" s="132" t="s">
        <v>132</v>
      </c>
      <c r="J278" s="132" t="s">
        <v>1208</v>
      </c>
      <c r="K278" s="132"/>
      <c r="L278" s="132"/>
      <c r="M278" s="132"/>
      <c r="N278" s="133"/>
      <c r="O278" s="133"/>
      <c r="P278" s="131"/>
      <c r="Q278" s="116" t="s">
        <v>98</v>
      </c>
      <c r="R278" s="116" t="s">
        <v>4784</v>
      </c>
      <c r="S278" s="116"/>
      <c r="U278" s="29"/>
      <c r="V278" s="29"/>
      <c r="W278" s="29"/>
      <c r="X278" s="29"/>
      <c r="Y278" s="29"/>
      <c r="Z278" s="29"/>
      <c r="AA278" s="29"/>
      <c r="AB278" s="29"/>
      <c r="AC278" s="29"/>
      <c r="AD278" s="29"/>
      <c r="AE278" s="29"/>
      <c r="AF278" s="29"/>
      <c r="AG278" s="29"/>
      <c r="AH278" s="29"/>
      <c r="AI278" s="29"/>
      <c r="AJ278" s="29"/>
    </row>
    <row r="279" spans="1:36" s="30" customFormat="1" ht="69" customHeight="1" x14ac:dyDescent="0.25">
      <c r="A279" s="115" t="s">
        <v>4702</v>
      </c>
      <c r="B279" s="121" t="s">
        <v>4</v>
      </c>
      <c r="C279" s="122" t="s">
        <v>1201</v>
      </c>
      <c r="D279" s="122" t="s">
        <v>1202</v>
      </c>
      <c r="E279" s="123" t="s">
        <v>659</v>
      </c>
      <c r="F279" s="132" t="s">
        <v>1209</v>
      </c>
      <c r="G279" s="140" t="s">
        <v>1198</v>
      </c>
      <c r="H279" s="132" t="s">
        <v>1199</v>
      </c>
      <c r="I279" s="132" t="s">
        <v>132</v>
      </c>
      <c r="J279" s="132" t="s">
        <v>1210</v>
      </c>
      <c r="K279" s="132"/>
      <c r="L279" s="132"/>
      <c r="M279" s="132"/>
      <c r="N279" s="133"/>
      <c r="O279" s="133"/>
      <c r="P279" s="131"/>
      <c r="Q279" s="116" t="s">
        <v>98</v>
      </c>
      <c r="R279" s="116" t="s">
        <v>4784</v>
      </c>
      <c r="S279" s="116"/>
      <c r="U279" s="29"/>
      <c r="V279" s="29"/>
      <c r="W279" s="29"/>
      <c r="X279" s="29"/>
      <c r="Y279" s="29"/>
      <c r="Z279" s="29"/>
      <c r="AA279" s="29"/>
      <c r="AB279" s="29"/>
      <c r="AC279" s="29"/>
      <c r="AD279" s="29"/>
      <c r="AE279" s="29"/>
      <c r="AF279" s="29"/>
      <c r="AG279" s="29"/>
      <c r="AH279" s="29"/>
      <c r="AI279" s="29"/>
      <c r="AJ279" s="29"/>
    </row>
    <row r="280" spans="1:36" s="30" customFormat="1" ht="69" customHeight="1" x14ac:dyDescent="0.25">
      <c r="A280" s="115" t="s">
        <v>4702</v>
      </c>
      <c r="B280" s="121" t="s">
        <v>4</v>
      </c>
      <c r="C280" s="122" t="s">
        <v>1201</v>
      </c>
      <c r="D280" s="122" t="s">
        <v>1202</v>
      </c>
      <c r="E280" s="123" t="s">
        <v>1211</v>
      </c>
      <c r="F280" s="132" t="s">
        <v>1212</v>
      </c>
      <c r="G280" s="140" t="s">
        <v>1198</v>
      </c>
      <c r="H280" s="132" t="s">
        <v>1199</v>
      </c>
      <c r="I280" s="132" t="s">
        <v>132</v>
      </c>
      <c r="J280" s="132" t="s">
        <v>1213</v>
      </c>
      <c r="K280" s="132"/>
      <c r="L280" s="132"/>
      <c r="M280" s="132"/>
      <c r="N280" s="133"/>
      <c r="O280" s="133"/>
      <c r="P280" s="131"/>
      <c r="Q280" s="116" t="s">
        <v>98</v>
      </c>
      <c r="R280" s="116" t="s">
        <v>4784</v>
      </c>
      <c r="S280" s="116"/>
      <c r="U280" s="29"/>
      <c r="V280" s="29"/>
      <c r="W280" s="29"/>
      <c r="X280" s="29"/>
      <c r="Y280" s="29"/>
      <c r="Z280" s="29"/>
      <c r="AA280" s="29"/>
      <c r="AB280" s="29"/>
      <c r="AC280" s="29"/>
      <c r="AD280" s="29"/>
      <c r="AE280" s="29"/>
      <c r="AF280" s="29"/>
      <c r="AG280" s="29"/>
      <c r="AH280" s="29"/>
      <c r="AI280" s="29"/>
      <c r="AJ280" s="29"/>
    </row>
    <row r="281" spans="1:36" s="30" customFormat="1" ht="69" customHeight="1" x14ac:dyDescent="0.25">
      <c r="A281" s="115" t="s">
        <v>4702</v>
      </c>
      <c r="B281" s="121" t="s">
        <v>4</v>
      </c>
      <c r="C281" s="122" t="s">
        <v>1201</v>
      </c>
      <c r="D281" s="122" t="s">
        <v>1202</v>
      </c>
      <c r="E281" s="123" t="s">
        <v>1214</v>
      </c>
      <c r="F281" s="132" t="s">
        <v>1215</v>
      </c>
      <c r="G281" s="140" t="s">
        <v>1198</v>
      </c>
      <c r="H281" s="132" t="s">
        <v>1199</v>
      </c>
      <c r="I281" s="132" t="s">
        <v>132</v>
      </c>
      <c r="J281" s="132" t="s">
        <v>1216</v>
      </c>
      <c r="K281" s="132"/>
      <c r="L281" s="132"/>
      <c r="M281" s="132"/>
      <c r="N281" s="133"/>
      <c r="O281" s="133"/>
      <c r="P281" s="131"/>
      <c r="Q281" s="116" t="s">
        <v>98</v>
      </c>
      <c r="R281" s="116" t="s">
        <v>4784</v>
      </c>
      <c r="S281" s="116"/>
      <c r="U281" s="29"/>
      <c r="V281" s="29"/>
      <c r="W281" s="29"/>
      <c r="X281" s="29"/>
      <c r="Y281" s="29"/>
      <c r="Z281" s="29"/>
      <c r="AA281" s="29"/>
      <c r="AB281" s="29"/>
      <c r="AC281" s="29"/>
      <c r="AD281" s="29"/>
      <c r="AE281" s="29"/>
      <c r="AF281" s="29"/>
      <c r="AG281" s="29"/>
      <c r="AH281" s="29"/>
      <c r="AI281" s="29"/>
      <c r="AJ281" s="29"/>
    </row>
    <row r="282" spans="1:36" s="30" customFormat="1" ht="69" customHeight="1" x14ac:dyDescent="0.25">
      <c r="A282" s="115" t="s">
        <v>4702</v>
      </c>
      <c r="B282" s="121" t="s">
        <v>4</v>
      </c>
      <c r="C282" s="122" t="s">
        <v>1201</v>
      </c>
      <c r="D282" s="122" t="s">
        <v>1202</v>
      </c>
      <c r="E282" s="123" t="s">
        <v>1217</v>
      </c>
      <c r="F282" s="132" t="s">
        <v>1218</v>
      </c>
      <c r="G282" s="140" t="s">
        <v>1198</v>
      </c>
      <c r="H282" s="132" t="s">
        <v>1199</v>
      </c>
      <c r="I282" s="132" t="s">
        <v>132</v>
      </c>
      <c r="J282" s="132" t="s">
        <v>1219</v>
      </c>
      <c r="K282" s="132"/>
      <c r="L282" s="132"/>
      <c r="M282" s="132"/>
      <c r="N282" s="133"/>
      <c r="O282" s="133"/>
      <c r="P282" s="131"/>
      <c r="Q282" s="116" t="s">
        <v>98</v>
      </c>
      <c r="R282" s="116" t="s">
        <v>4784</v>
      </c>
      <c r="S282" s="116"/>
      <c r="U282" s="29"/>
      <c r="V282" s="29"/>
      <c r="W282" s="29"/>
      <c r="X282" s="29"/>
      <c r="Y282" s="29"/>
      <c r="Z282" s="29"/>
      <c r="AA282" s="29"/>
      <c r="AB282" s="29"/>
      <c r="AC282" s="29"/>
      <c r="AD282" s="29"/>
      <c r="AE282" s="29"/>
      <c r="AF282" s="29"/>
      <c r="AG282" s="29"/>
      <c r="AH282" s="29"/>
      <c r="AI282" s="29"/>
      <c r="AJ282" s="29"/>
    </row>
    <row r="283" spans="1:36" s="30" customFormat="1" ht="69" customHeight="1" x14ac:dyDescent="0.25">
      <c r="A283" s="115" t="s">
        <v>4702</v>
      </c>
      <c r="B283" s="121" t="s">
        <v>4</v>
      </c>
      <c r="C283" s="122" t="s">
        <v>1201</v>
      </c>
      <c r="D283" s="122" t="s">
        <v>1202</v>
      </c>
      <c r="E283" s="123" t="s">
        <v>1220</v>
      </c>
      <c r="F283" s="132" t="s">
        <v>1221</v>
      </c>
      <c r="G283" s="140" t="s">
        <v>1198</v>
      </c>
      <c r="H283" s="132" t="s">
        <v>1199</v>
      </c>
      <c r="I283" s="132" t="s">
        <v>132</v>
      </c>
      <c r="J283" s="132" t="s">
        <v>1222</v>
      </c>
      <c r="K283" s="132"/>
      <c r="L283" s="132"/>
      <c r="M283" s="132"/>
      <c r="N283" s="133"/>
      <c r="O283" s="133"/>
      <c r="P283" s="131"/>
      <c r="Q283" s="116" t="s">
        <v>98</v>
      </c>
      <c r="R283" s="116" t="s">
        <v>4784</v>
      </c>
      <c r="S283" s="116"/>
      <c r="U283" s="29"/>
      <c r="V283" s="29"/>
      <c r="W283" s="29"/>
      <c r="X283" s="29"/>
      <c r="Y283" s="29"/>
      <c r="Z283" s="29"/>
      <c r="AA283" s="29"/>
      <c r="AB283" s="29"/>
      <c r="AC283" s="29"/>
      <c r="AD283" s="29"/>
      <c r="AE283" s="29"/>
      <c r="AF283" s="29"/>
      <c r="AG283" s="29"/>
      <c r="AH283" s="29"/>
      <c r="AI283" s="29"/>
      <c r="AJ283" s="29"/>
    </row>
    <row r="284" spans="1:36" s="30" customFormat="1" ht="69" customHeight="1" x14ac:dyDescent="0.25">
      <c r="A284" s="117" t="s">
        <v>4706</v>
      </c>
      <c r="B284" s="121" t="s">
        <v>1</v>
      </c>
      <c r="C284" s="122" t="s">
        <v>1238</v>
      </c>
      <c r="D284" s="122" t="s">
        <v>1239</v>
      </c>
      <c r="E284" s="123" t="s">
        <v>1235</v>
      </c>
      <c r="F284" s="132" t="s">
        <v>1236</v>
      </c>
      <c r="G284" s="132" t="s">
        <v>91</v>
      </c>
      <c r="H284" s="132" t="s">
        <v>1237</v>
      </c>
      <c r="I284" s="132" t="s">
        <v>3</v>
      </c>
      <c r="J284" s="132"/>
      <c r="K284" s="132"/>
      <c r="L284" s="136"/>
      <c r="M284" s="132"/>
      <c r="N284" s="134">
        <v>5000</v>
      </c>
      <c r="O284" s="133">
        <v>3455.96</v>
      </c>
      <c r="P284" s="131">
        <v>5000</v>
      </c>
      <c r="Q284" s="116" t="s">
        <v>140</v>
      </c>
      <c r="R284" s="116" t="s">
        <v>4820</v>
      </c>
      <c r="S284" s="116" t="s">
        <v>4821</v>
      </c>
      <c r="U284" s="29"/>
      <c r="V284" s="29"/>
      <c r="W284" s="29"/>
      <c r="X284" s="29"/>
      <c r="Y284" s="29"/>
      <c r="Z284" s="29"/>
      <c r="AA284" s="29"/>
      <c r="AB284" s="29"/>
      <c r="AC284" s="29"/>
      <c r="AD284" s="29"/>
      <c r="AE284" s="29"/>
      <c r="AF284" s="29"/>
      <c r="AG284" s="29"/>
      <c r="AH284" s="29"/>
      <c r="AI284" s="29"/>
      <c r="AJ284" s="29"/>
    </row>
    <row r="285" spans="1:36" s="30" customFormat="1" ht="69" customHeight="1" x14ac:dyDescent="0.25">
      <c r="A285" s="115" t="s">
        <v>4702</v>
      </c>
      <c r="B285" s="121" t="s">
        <v>1</v>
      </c>
      <c r="C285" s="122" t="s">
        <v>1249</v>
      </c>
      <c r="D285" s="122" t="s">
        <v>1250</v>
      </c>
      <c r="E285" s="123" t="s">
        <v>1240</v>
      </c>
      <c r="F285" s="132" t="s">
        <v>1247</v>
      </c>
      <c r="G285" s="132" t="s">
        <v>91</v>
      </c>
      <c r="H285" s="132" t="s">
        <v>1242</v>
      </c>
      <c r="I285" s="132" t="s">
        <v>1243</v>
      </c>
      <c r="J285" s="132" t="s">
        <v>1248</v>
      </c>
      <c r="K285" s="132" t="s">
        <v>1245</v>
      </c>
      <c r="L285" s="132"/>
      <c r="M285" s="132" t="s">
        <v>1246</v>
      </c>
      <c r="N285" s="134">
        <v>3600</v>
      </c>
      <c r="O285" s="133">
        <v>3188</v>
      </c>
      <c r="P285" s="131">
        <v>3600</v>
      </c>
      <c r="Q285" s="116" t="s">
        <v>98</v>
      </c>
      <c r="R285" s="116" t="s">
        <v>4822</v>
      </c>
      <c r="S285" s="116" t="s">
        <v>4823</v>
      </c>
      <c r="U285" s="29"/>
      <c r="V285" s="29"/>
      <c r="W285" s="29"/>
      <c r="X285" s="29"/>
      <c r="Y285" s="29"/>
      <c r="Z285" s="29"/>
      <c r="AA285" s="29"/>
      <c r="AB285" s="29"/>
      <c r="AC285" s="29"/>
      <c r="AD285" s="29"/>
      <c r="AE285" s="29"/>
      <c r="AF285" s="29"/>
      <c r="AG285" s="29"/>
      <c r="AH285" s="29"/>
      <c r="AI285" s="29"/>
      <c r="AJ285" s="29"/>
    </row>
    <row r="286" spans="1:36" s="30" customFormat="1" ht="69" customHeight="1" x14ac:dyDescent="0.25">
      <c r="A286" s="115" t="s">
        <v>4702</v>
      </c>
      <c r="B286" s="121" t="s">
        <v>1</v>
      </c>
      <c r="C286" s="122" t="s">
        <v>1249</v>
      </c>
      <c r="D286" s="122" t="s">
        <v>1250</v>
      </c>
      <c r="E286" s="123" t="s">
        <v>1240</v>
      </c>
      <c r="F286" s="132" t="s">
        <v>1241</v>
      </c>
      <c r="G286" s="132" t="s">
        <v>91</v>
      </c>
      <c r="H286" s="132" t="s">
        <v>1242</v>
      </c>
      <c r="I286" s="132" t="s">
        <v>1243</v>
      </c>
      <c r="J286" s="132" t="s">
        <v>1244</v>
      </c>
      <c r="K286" s="132" t="s">
        <v>1245</v>
      </c>
      <c r="L286" s="132"/>
      <c r="M286" s="132" t="s">
        <v>1246</v>
      </c>
      <c r="N286" s="134">
        <v>3500</v>
      </c>
      <c r="O286" s="133">
        <v>3830.45</v>
      </c>
      <c r="P286" s="131">
        <v>3500</v>
      </c>
      <c r="Q286" s="116" t="s">
        <v>98</v>
      </c>
      <c r="R286" s="116" t="s">
        <v>4822</v>
      </c>
      <c r="S286" s="116" t="s">
        <v>4823</v>
      </c>
      <c r="U286" s="29"/>
      <c r="V286" s="29"/>
      <c r="W286" s="29"/>
      <c r="X286" s="29"/>
      <c r="Y286" s="29"/>
      <c r="Z286" s="29"/>
      <c r="AA286" s="29"/>
      <c r="AB286" s="29"/>
      <c r="AC286" s="29"/>
      <c r="AD286" s="29"/>
      <c r="AE286" s="29"/>
      <c r="AF286" s="29"/>
      <c r="AG286" s="29"/>
      <c r="AH286" s="29"/>
      <c r="AI286" s="29"/>
      <c r="AJ286" s="29"/>
    </row>
    <row r="287" spans="1:36" s="30" customFormat="1" ht="69" customHeight="1" x14ac:dyDescent="0.25">
      <c r="A287" s="115" t="s">
        <v>4702</v>
      </c>
      <c r="B287" s="121" t="s">
        <v>62</v>
      </c>
      <c r="C287" s="122" t="s">
        <v>3022</v>
      </c>
      <c r="D287" s="122" t="s">
        <v>3023</v>
      </c>
      <c r="E287" s="123" t="s">
        <v>3016</v>
      </c>
      <c r="F287" s="132" t="s">
        <v>3017</v>
      </c>
      <c r="G287" s="132" t="s">
        <v>91</v>
      </c>
      <c r="H287" s="132" t="s">
        <v>3018</v>
      </c>
      <c r="I287" s="132"/>
      <c r="J287" s="132" t="s">
        <v>4909</v>
      </c>
      <c r="K287" s="132" t="s">
        <v>4910</v>
      </c>
      <c r="L287" s="132" t="s">
        <v>3019</v>
      </c>
      <c r="M287" s="132" t="s">
        <v>3020</v>
      </c>
      <c r="N287" s="133">
        <v>6170</v>
      </c>
      <c r="O287" s="133">
        <v>11170</v>
      </c>
      <c r="P287" s="131">
        <v>8470</v>
      </c>
      <c r="Q287" s="116" t="s">
        <v>98</v>
      </c>
      <c r="R287" s="116" t="s">
        <v>4779</v>
      </c>
      <c r="S287" s="125"/>
      <c r="U287" s="29"/>
      <c r="V287" s="29"/>
      <c r="W287" s="29"/>
      <c r="X287" s="29"/>
      <c r="Y287" s="29"/>
      <c r="Z287" s="29"/>
      <c r="AA287" s="29"/>
      <c r="AB287" s="29"/>
      <c r="AC287" s="29"/>
      <c r="AD287" s="29"/>
      <c r="AE287" s="29"/>
      <c r="AF287" s="29"/>
      <c r="AG287" s="29"/>
      <c r="AH287" s="29"/>
      <c r="AI287" s="29"/>
      <c r="AJ287" s="29"/>
    </row>
    <row r="288" spans="1:36" s="30" customFormat="1" ht="69" customHeight="1" x14ac:dyDescent="0.25">
      <c r="A288" s="115" t="s">
        <v>4702</v>
      </c>
      <c r="B288" s="121" t="s">
        <v>63</v>
      </c>
      <c r="C288" s="122" t="s">
        <v>1273</v>
      </c>
      <c r="D288" s="122" t="s">
        <v>1274</v>
      </c>
      <c r="E288" s="123" t="s">
        <v>1266</v>
      </c>
      <c r="F288" s="132" t="s">
        <v>4059</v>
      </c>
      <c r="G288" s="132" t="s">
        <v>91</v>
      </c>
      <c r="H288" s="140" t="s">
        <v>1267</v>
      </c>
      <c r="I288" s="132"/>
      <c r="J288" s="132" t="s">
        <v>1268</v>
      </c>
      <c r="K288" s="132" t="s">
        <v>1269</v>
      </c>
      <c r="L288" s="132" t="s">
        <v>1270</v>
      </c>
      <c r="M288" s="132" t="s">
        <v>1271</v>
      </c>
      <c r="N288" s="133">
        <v>6170</v>
      </c>
      <c r="O288" s="133">
        <v>11170</v>
      </c>
      <c r="P288" s="131">
        <v>2200</v>
      </c>
      <c r="Q288" s="116" t="s">
        <v>98</v>
      </c>
      <c r="R288" s="116" t="s">
        <v>4779</v>
      </c>
      <c r="S288" s="125"/>
      <c r="U288" s="29"/>
      <c r="V288" s="29"/>
      <c r="W288" s="29"/>
      <c r="X288" s="29"/>
      <c r="Y288" s="29"/>
      <c r="Z288" s="29"/>
      <c r="AA288" s="29"/>
      <c r="AB288" s="29"/>
      <c r="AC288" s="29"/>
      <c r="AD288" s="29"/>
      <c r="AE288" s="29"/>
      <c r="AF288" s="29"/>
      <c r="AG288" s="29"/>
      <c r="AH288" s="29"/>
      <c r="AI288" s="29"/>
      <c r="AJ288" s="29"/>
    </row>
    <row r="289" spans="1:36" s="30" customFormat="1" ht="69" customHeight="1" x14ac:dyDescent="0.25">
      <c r="A289" s="115" t="s">
        <v>4702</v>
      </c>
      <c r="B289" s="121" t="s">
        <v>63</v>
      </c>
      <c r="C289" s="122" t="s">
        <v>1273</v>
      </c>
      <c r="D289" s="122" t="s">
        <v>1274</v>
      </c>
      <c r="E289" s="123" t="s">
        <v>1280</v>
      </c>
      <c r="F289" s="132" t="s">
        <v>1281</v>
      </c>
      <c r="G289" s="132" t="s">
        <v>91</v>
      </c>
      <c r="H289" s="140" t="s">
        <v>1267</v>
      </c>
      <c r="I289" s="132"/>
      <c r="J289" s="132" t="s">
        <v>1282</v>
      </c>
      <c r="K289" s="132"/>
      <c r="L289" s="132"/>
      <c r="M289" s="132" t="s">
        <v>1283</v>
      </c>
      <c r="N289" s="133"/>
      <c r="O289" s="133"/>
      <c r="P289" s="131">
        <v>6000</v>
      </c>
      <c r="Q289" s="116" t="s">
        <v>98</v>
      </c>
      <c r="R289" s="116" t="s">
        <v>4779</v>
      </c>
      <c r="S289" s="125"/>
      <c r="U289" s="29"/>
      <c r="V289" s="29"/>
      <c r="W289" s="29"/>
      <c r="X289" s="29"/>
      <c r="Y289" s="29"/>
      <c r="Z289" s="29"/>
      <c r="AA289" s="29"/>
      <c r="AB289" s="29"/>
      <c r="AC289" s="29"/>
      <c r="AD289" s="29"/>
      <c r="AE289" s="29"/>
      <c r="AF289" s="29"/>
      <c r="AG289" s="29"/>
      <c r="AH289" s="29"/>
      <c r="AI289" s="29"/>
      <c r="AJ289" s="29"/>
    </row>
    <row r="290" spans="1:36" s="30" customFormat="1" ht="69" customHeight="1" x14ac:dyDescent="0.25">
      <c r="A290" s="117" t="s">
        <v>4706</v>
      </c>
      <c r="B290" s="121" t="s">
        <v>13</v>
      </c>
      <c r="C290" s="122" t="s">
        <v>1296</v>
      </c>
      <c r="D290" s="122" t="s">
        <v>1297</v>
      </c>
      <c r="E290" s="126" t="s">
        <v>1290</v>
      </c>
      <c r="F290" s="132" t="s">
        <v>1291</v>
      </c>
      <c r="G290" s="132" t="s">
        <v>91</v>
      </c>
      <c r="H290" s="132" t="s">
        <v>1292</v>
      </c>
      <c r="I290" s="132" t="s">
        <v>112</v>
      </c>
      <c r="J290" s="132" t="s">
        <v>1293</v>
      </c>
      <c r="K290" s="132" t="s">
        <v>1294</v>
      </c>
      <c r="L290" s="147">
        <v>4</v>
      </c>
      <c r="M290" s="132"/>
      <c r="N290" s="133">
        <v>25000</v>
      </c>
      <c r="O290" s="133">
        <v>25000</v>
      </c>
      <c r="P290" s="131">
        <v>12000</v>
      </c>
      <c r="Q290" s="116" t="s">
        <v>140</v>
      </c>
      <c r="R290" s="116" t="s">
        <v>4769</v>
      </c>
      <c r="S290" s="116" t="s">
        <v>4824</v>
      </c>
      <c r="U290" s="29"/>
      <c r="V290" s="29"/>
      <c r="W290" s="29"/>
      <c r="X290" s="29"/>
      <c r="Y290" s="29"/>
      <c r="Z290" s="29"/>
      <c r="AA290" s="29"/>
      <c r="AB290" s="29"/>
      <c r="AC290" s="29"/>
      <c r="AD290" s="29"/>
      <c r="AE290" s="29"/>
      <c r="AF290" s="29"/>
      <c r="AG290" s="29"/>
      <c r="AH290" s="29"/>
      <c r="AI290" s="29"/>
      <c r="AJ290" s="29"/>
    </row>
    <row r="291" spans="1:36" s="30" customFormat="1" ht="69" customHeight="1" x14ac:dyDescent="0.25">
      <c r="A291" s="117" t="s">
        <v>4706</v>
      </c>
      <c r="B291" s="121" t="s">
        <v>13</v>
      </c>
      <c r="C291" s="122" t="s">
        <v>1304</v>
      </c>
      <c r="D291" s="122" t="s">
        <v>1305</v>
      </c>
      <c r="E291" s="126" t="s">
        <v>1298</v>
      </c>
      <c r="F291" s="132" t="s">
        <v>1299</v>
      </c>
      <c r="G291" s="132" t="s">
        <v>91</v>
      </c>
      <c r="H291" s="132" t="s">
        <v>1300</v>
      </c>
      <c r="I291" s="132" t="s">
        <v>112</v>
      </c>
      <c r="J291" s="132" t="s">
        <v>1301</v>
      </c>
      <c r="K291" s="132" t="s">
        <v>1302</v>
      </c>
      <c r="L291" s="147">
        <v>13</v>
      </c>
      <c r="M291" s="132"/>
      <c r="N291" s="133">
        <v>60000</v>
      </c>
      <c r="O291" s="133">
        <v>60000</v>
      </c>
      <c r="P291" s="131">
        <v>2000</v>
      </c>
      <c r="Q291" s="116" t="s">
        <v>140</v>
      </c>
      <c r="R291" s="116" t="s">
        <v>4769</v>
      </c>
      <c r="S291" s="116" t="s">
        <v>4728</v>
      </c>
      <c r="U291" s="29"/>
      <c r="V291" s="29"/>
      <c r="W291" s="29"/>
      <c r="X291" s="29"/>
      <c r="Y291" s="29"/>
      <c r="Z291" s="29"/>
      <c r="AA291" s="29"/>
      <c r="AB291" s="29"/>
      <c r="AC291" s="29"/>
      <c r="AD291" s="29"/>
      <c r="AE291" s="29"/>
      <c r="AF291" s="29"/>
      <c r="AG291" s="29"/>
      <c r="AH291" s="29"/>
      <c r="AI291" s="29"/>
      <c r="AJ291" s="29"/>
    </row>
    <row r="292" spans="1:36" s="30" customFormat="1" ht="69" customHeight="1" x14ac:dyDescent="0.25">
      <c r="A292" s="117" t="s">
        <v>4706</v>
      </c>
      <c r="B292" s="121" t="s">
        <v>13</v>
      </c>
      <c r="C292" s="122" t="s">
        <v>1309</v>
      </c>
      <c r="D292" s="122" t="s">
        <v>1310</v>
      </c>
      <c r="E292" s="126" t="s">
        <v>1306</v>
      </c>
      <c r="F292" s="132"/>
      <c r="G292" s="132" t="s">
        <v>91</v>
      </c>
      <c r="H292" s="132" t="s">
        <v>1307</v>
      </c>
      <c r="I292" s="132" t="s">
        <v>112</v>
      </c>
      <c r="J292" s="132"/>
      <c r="K292" s="132"/>
      <c r="L292" s="132"/>
      <c r="M292" s="132"/>
      <c r="N292" s="133"/>
      <c r="O292" s="133"/>
      <c r="P292" s="131">
        <v>13000</v>
      </c>
      <c r="Q292" s="116" t="s">
        <v>92</v>
      </c>
      <c r="R292" s="116" t="s">
        <v>4825</v>
      </c>
      <c r="S292" s="125"/>
      <c r="U292" s="29"/>
      <c r="V292" s="29"/>
      <c r="W292" s="29"/>
      <c r="X292" s="29"/>
      <c r="Y292" s="29"/>
      <c r="Z292" s="29"/>
      <c r="AA292" s="29"/>
      <c r="AB292" s="29"/>
      <c r="AC292" s="29"/>
      <c r="AD292" s="29"/>
      <c r="AE292" s="29"/>
      <c r="AF292" s="29"/>
      <c r="AG292" s="29"/>
      <c r="AH292" s="29"/>
      <c r="AI292" s="29"/>
      <c r="AJ292" s="29"/>
    </row>
    <row r="293" spans="1:36" s="30" customFormat="1" ht="69" customHeight="1" x14ac:dyDescent="0.25">
      <c r="A293" s="117" t="s">
        <v>4706</v>
      </c>
      <c r="B293" s="121" t="s">
        <v>13</v>
      </c>
      <c r="C293" s="122" t="s">
        <v>1288</v>
      </c>
      <c r="D293" s="122" t="s">
        <v>1289</v>
      </c>
      <c r="E293" s="123" t="s">
        <v>1285</v>
      </c>
      <c r="F293" s="132" t="s">
        <v>1286</v>
      </c>
      <c r="G293" s="132" t="s">
        <v>91</v>
      </c>
      <c r="H293" s="132" t="s">
        <v>1287</v>
      </c>
      <c r="I293" s="132" t="s">
        <v>132</v>
      </c>
      <c r="J293" s="132"/>
      <c r="K293" s="132"/>
      <c r="L293" s="132"/>
      <c r="M293" s="132"/>
      <c r="N293" s="133">
        <v>6000</v>
      </c>
      <c r="O293" s="133">
        <v>2431.7800000000002</v>
      </c>
      <c r="P293" s="131">
        <v>6000</v>
      </c>
      <c r="Q293" s="116" t="s">
        <v>113</v>
      </c>
      <c r="R293" s="116" t="s">
        <v>4771</v>
      </c>
      <c r="S293" s="116"/>
      <c r="U293" s="29"/>
      <c r="V293" s="29"/>
      <c r="W293" s="29"/>
      <c r="X293" s="29"/>
      <c r="Y293" s="29"/>
      <c r="Z293" s="29"/>
      <c r="AA293" s="29"/>
      <c r="AB293" s="29"/>
      <c r="AC293" s="29"/>
      <c r="AD293" s="29"/>
      <c r="AE293" s="29"/>
      <c r="AF293" s="29"/>
      <c r="AG293" s="29"/>
      <c r="AH293" s="29"/>
      <c r="AI293" s="29"/>
      <c r="AJ293" s="29"/>
    </row>
    <row r="294" spans="1:36" s="30" customFormat="1" ht="69" customHeight="1" x14ac:dyDescent="0.25">
      <c r="A294" s="117" t="s">
        <v>4706</v>
      </c>
      <c r="B294" s="121" t="s">
        <v>13</v>
      </c>
      <c r="C294" s="122" t="s">
        <v>3093</v>
      </c>
      <c r="D294" s="122" t="s">
        <v>3089</v>
      </c>
      <c r="E294" s="123" t="s">
        <v>3089</v>
      </c>
      <c r="F294" s="132" t="s">
        <v>3090</v>
      </c>
      <c r="G294" s="132" t="s">
        <v>91</v>
      </c>
      <c r="H294" s="132" t="s">
        <v>3091</v>
      </c>
      <c r="I294" s="132" t="s">
        <v>132</v>
      </c>
      <c r="J294" s="132" t="s">
        <v>3092</v>
      </c>
      <c r="K294" s="132">
        <v>10</v>
      </c>
      <c r="L294" s="132">
        <v>5</v>
      </c>
      <c r="M294" s="132">
        <v>10</v>
      </c>
      <c r="N294" s="133">
        <v>50000</v>
      </c>
      <c r="O294" s="133">
        <v>0</v>
      </c>
      <c r="P294" s="131">
        <v>50000</v>
      </c>
      <c r="Q294" s="116" t="s">
        <v>140</v>
      </c>
      <c r="R294" s="116" t="s">
        <v>250</v>
      </c>
      <c r="S294" s="125"/>
      <c r="U294" s="29"/>
      <c r="V294" s="29"/>
      <c r="W294" s="29"/>
      <c r="X294" s="29"/>
      <c r="Y294" s="29"/>
      <c r="Z294" s="29"/>
      <c r="AA294" s="29"/>
      <c r="AB294" s="29"/>
      <c r="AC294" s="29"/>
      <c r="AD294" s="29"/>
      <c r="AE294" s="29"/>
      <c r="AF294" s="29"/>
      <c r="AG294" s="29"/>
      <c r="AH294" s="29"/>
      <c r="AI294" s="29"/>
      <c r="AJ294" s="29"/>
    </row>
    <row r="295" spans="1:36" s="30" customFormat="1" ht="69" customHeight="1" x14ac:dyDescent="0.25">
      <c r="A295" s="117" t="s">
        <v>4706</v>
      </c>
      <c r="B295" s="121" t="s">
        <v>13</v>
      </c>
      <c r="C295" s="122" t="s">
        <v>1317</v>
      </c>
      <c r="D295" s="122" t="s">
        <v>1318</v>
      </c>
      <c r="E295" s="123" t="s">
        <v>1311</v>
      </c>
      <c r="F295" s="132" t="s">
        <v>1312</v>
      </c>
      <c r="G295" s="132" t="s">
        <v>91</v>
      </c>
      <c r="H295" s="132" t="s">
        <v>1313</v>
      </c>
      <c r="I295" s="132" t="s">
        <v>132</v>
      </c>
      <c r="J295" s="132" t="s">
        <v>1314</v>
      </c>
      <c r="K295" s="132" t="s">
        <v>1315</v>
      </c>
      <c r="L295" s="132"/>
      <c r="M295" s="132" t="s">
        <v>1316</v>
      </c>
      <c r="N295" s="133">
        <v>20000</v>
      </c>
      <c r="O295" s="133">
        <v>221.95</v>
      </c>
      <c r="P295" s="131">
        <v>20000</v>
      </c>
      <c r="Q295" s="116" t="s">
        <v>140</v>
      </c>
      <c r="R295" s="116" t="s">
        <v>250</v>
      </c>
      <c r="S295" s="125"/>
      <c r="U295" s="29"/>
      <c r="V295" s="29"/>
      <c r="W295" s="29"/>
      <c r="X295" s="29"/>
      <c r="Y295" s="29"/>
      <c r="Z295" s="29"/>
      <c r="AA295" s="29"/>
      <c r="AB295" s="29"/>
      <c r="AC295" s="29"/>
      <c r="AD295" s="29"/>
      <c r="AE295" s="29"/>
      <c r="AF295" s="29"/>
      <c r="AG295" s="29"/>
      <c r="AH295" s="29"/>
      <c r="AI295" s="29"/>
      <c r="AJ295" s="29"/>
    </row>
    <row r="296" spans="1:36" s="30" customFormat="1" ht="69" customHeight="1" x14ac:dyDescent="0.25">
      <c r="A296" s="118" t="s">
        <v>4706</v>
      </c>
      <c r="B296" s="121" t="s">
        <v>13</v>
      </c>
      <c r="C296" s="122" t="s">
        <v>1333</v>
      </c>
      <c r="D296" s="122" t="s">
        <v>1326</v>
      </c>
      <c r="E296" s="123" t="s">
        <v>1326</v>
      </c>
      <c r="F296" s="132" t="s">
        <v>1327</v>
      </c>
      <c r="G296" s="132" t="s">
        <v>91</v>
      </c>
      <c r="H296" s="132" t="s">
        <v>1328</v>
      </c>
      <c r="I296" s="132" t="s">
        <v>112</v>
      </c>
      <c r="J296" s="132" t="s">
        <v>1329</v>
      </c>
      <c r="K296" s="132" t="s">
        <v>1330</v>
      </c>
      <c r="L296" s="132" t="s">
        <v>1331</v>
      </c>
      <c r="M296" s="132" t="s">
        <v>1332</v>
      </c>
      <c r="N296" s="133">
        <v>50000</v>
      </c>
      <c r="O296" s="133">
        <v>50000</v>
      </c>
      <c r="P296" s="131">
        <v>50000</v>
      </c>
      <c r="Q296" s="116" t="s">
        <v>92</v>
      </c>
      <c r="R296" s="116" t="s">
        <v>250</v>
      </c>
      <c r="S296" s="125"/>
      <c r="U296" s="29"/>
      <c r="V296" s="29"/>
      <c r="W296" s="29"/>
      <c r="X296" s="29"/>
      <c r="Y296" s="29"/>
      <c r="Z296" s="29"/>
      <c r="AA296" s="29"/>
      <c r="AB296" s="29"/>
      <c r="AC296" s="29"/>
      <c r="AD296" s="29"/>
      <c r="AE296" s="29"/>
      <c r="AF296" s="29"/>
      <c r="AG296" s="29"/>
      <c r="AH296" s="29"/>
      <c r="AI296" s="29"/>
      <c r="AJ296" s="29"/>
    </row>
    <row r="297" spans="1:36" s="30" customFormat="1" ht="69" customHeight="1" x14ac:dyDescent="0.25">
      <c r="A297" s="117" t="s">
        <v>4706</v>
      </c>
      <c r="B297" s="121" t="s">
        <v>13</v>
      </c>
      <c r="C297" s="122" t="s">
        <v>1340</v>
      </c>
      <c r="D297" s="122" t="s">
        <v>1334</v>
      </c>
      <c r="E297" s="123" t="s">
        <v>1334</v>
      </c>
      <c r="F297" s="132" t="s">
        <v>1335</v>
      </c>
      <c r="G297" s="132" t="s">
        <v>91</v>
      </c>
      <c r="H297" s="132" t="s">
        <v>1336</v>
      </c>
      <c r="I297" s="132" t="s">
        <v>132</v>
      </c>
      <c r="J297" s="132" t="s">
        <v>1337</v>
      </c>
      <c r="K297" s="132" t="s">
        <v>1338</v>
      </c>
      <c r="L297" s="132" t="s">
        <v>1339</v>
      </c>
      <c r="M297" s="132" t="s">
        <v>1338</v>
      </c>
      <c r="N297" s="133">
        <v>3000</v>
      </c>
      <c r="O297" s="133">
        <v>0</v>
      </c>
      <c r="P297" s="131">
        <v>3000</v>
      </c>
      <c r="Q297" s="116" t="s">
        <v>92</v>
      </c>
      <c r="R297" s="116" t="s">
        <v>4801</v>
      </c>
      <c r="S297" s="116"/>
      <c r="U297" s="29"/>
      <c r="V297" s="29"/>
      <c r="W297" s="29"/>
      <c r="X297" s="29"/>
      <c r="Y297" s="29"/>
      <c r="Z297" s="29"/>
      <c r="AA297" s="29"/>
      <c r="AB297" s="29"/>
      <c r="AC297" s="29"/>
      <c r="AD297" s="29"/>
      <c r="AE297" s="29"/>
      <c r="AF297" s="29"/>
      <c r="AG297" s="29"/>
      <c r="AH297" s="29"/>
      <c r="AI297" s="29"/>
      <c r="AJ297" s="29"/>
    </row>
    <row r="298" spans="1:36" s="30" customFormat="1" ht="69" customHeight="1" x14ac:dyDescent="0.25">
      <c r="A298" s="117" t="s">
        <v>4706</v>
      </c>
      <c r="B298" s="121" t="s">
        <v>13</v>
      </c>
      <c r="C298" s="122" t="s">
        <v>1325</v>
      </c>
      <c r="D298" s="122" t="s">
        <v>1319</v>
      </c>
      <c r="E298" s="126" t="s">
        <v>1319</v>
      </c>
      <c r="F298" s="132" t="s">
        <v>1320</v>
      </c>
      <c r="G298" s="132" t="s">
        <v>91</v>
      </c>
      <c r="H298" s="132" t="s">
        <v>1321</v>
      </c>
      <c r="I298" s="132" t="s">
        <v>132</v>
      </c>
      <c r="J298" s="132" t="s">
        <v>1322</v>
      </c>
      <c r="K298" s="136" t="s">
        <v>1323</v>
      </c>
      <c r="L298" s="147">
        <v>2</v>
      </c>
      <c r="M298" s="147">
        <v>10</v>
      </c>
      <c r="N298" s="133">
        <v>2000</v>
      </c>
      <c r="O298" s="133">
        <v>600</v>
      </c>
      <c r="P298" s="131">
        <v>2000</v>
      </c>
      <c r="Q298" s="116" t="s">
        <v>92</v>
      </c>
      <c r="R298" s="116" t="s">
        <v>4799</v>
      </c>
      <c r="S298" s="116"/>
      <c r="U298" s="29"/>
      <c r="V298" s="29"/>
      <c r="W298" s="29"/>
      <c r="X298" s="29"/>
      <c r="Y298" s="29"/>
      <c r="Z298" s="29"/>
      <c r="AA298" s="29"/>
      <c r="AB298" s="29"/>
      <c r="AC298" s="29"/>
      <c r="AD298" s="29"/>
      <c r="AE298" s="29"/>
      <c r="AF298" s="29"/>
      <c r="AG298" s="29"/>
      <c r="AH298" s="29"/>
      <c r="AI298" s="29"/>
      <c r="AJ298" s="29"/>
    </row>
    <row r="299" spans="1:36" s="30" customFormat="1" ht="69" customHeight="1" x14ac:dyDescent="0.25">
      <c r="A299" s="115" t="s">
        <v>4702</v>
      </c>
      <c r="B299" s="121" t="s">
        <v>13</v>
      </c>
      <c r="C299" s="122" t="s">
        <v>1348</v>
      </c>
      <c r="D299" s="122" t="s">
        <v>1349</v>
      </c>
      <c r="E299" s="123" t="s">
        <v>1341</v>
      </c>
      <c r="F299" s="132" t="s">
        <v>1342</v>
      </c>
      <c r="G299" s="132" t="s">
        <v>91</v>
      </c>
      <c r="H299" s="132" t="s">
        <v>1343</v>
      </c>
      <c r="I299" s="132" t="s">
        <v>112</v>
      </c>
      <c r="J299" s="132" t="s">
        <v>1344</v>
      </c>
      <c r="K299" s="132" t="s">
        <v>1345</v>
      </c>
      <c r="L299" s="132" t="s">
        <v>1346</v>
      </c>
      <c r="M299" s="132">
        <v>2</v>
      </c>
      <c r="N299" s="133">
        <v>6000</v>
      </c>
      <c r="O299" s="133">
        <v>0</v>
      </c>
      <c r="P299" s="131">
        <v>9000</v>
      </c>
      <c r="Q299" s="116" t="s">
        <v>98</v>
      </c>
      <c r="R299" s="116" t="s">
        <v>4730</v>
      </c>
      <c r="S299" s="125"/>
      <c r="U299" s="29"/>
      <c r="V299" s="29"/>
      <c r="W299" s="29"/>
      <c r="X299" s="29"/>
      <c r="Y299" s="29"/>
      <c r="Z299" s="29"/>
      <c r="AA299" s="29"/>
      <c r="AB299" s="29"/>
      <c r="AC299" s="29"/>
      <c r="AD299" s="29"/>
      <c r="AE299" s="29"/>
      <c r="AF299" s="29"/>
      <c r="AG299" s="29"/>
      <c r="AH299" s="29"/>
      <c r="AI299" s="29"/>
      <c r="AJ299" s="29"/>
    </row>
    <row r="300" spans="1:36" s="30" customFormat="1" ht="69" customHeight="1" x14ac:dyDescent="0.25">
      <c r="A300" s="117" t="s">
        <v>4706</v>
      </c>
      <c r="B300" s="121" t="s">
        <v>12</v>
      </c>
      <c r="C300" s="122" t="s">
        <v>3181</v>
      </c>
      <c r="D300" s="122" t="s">
        <v>3182</v>
      </c>
      <c r="E300" s="123" t="s">
        <v>515</v>
      </c>
      <c r="F300" s="132" t="s">
        <v>516</v>
      </c>
      <c r="G300" s="132"/>
      <c r="H300" s="132" t="s">
        <v>517</v>
      </c>
      <c r="I300" s="132"/>
      <c r="J300" s="132"/>
      <c r="K300" s="132"/>
      <c r="L300" s="132"/>
      <c r="M300" s="132"/>
      <c r="N300" s="133">
        <v>4500</v>
      </c>
      <c r="O300" s="133">
        <v>2361.35</v>
      </c>
      <c r="P300" s="131">
        <v>4500</v>
      </c>
      <c r="Q300" s="116" t="s">
        <v>140</v>
      </c>
      <c r="R300" s="116" t="s">
        <v>4826</v>
      </c>
      <c r="S300" s="116" t="s">
        <v>4827</v>
      </c>
      <c r="U300" s="29"/>
      <c r="V300" s="29"/>
      <c r="W300" s="29"/>
      <c r="X300" s="29"/>
      <c r="Y300" s="29"/>
      <c r="Z300" s="29"/>
      <c r="AA300" s="29"/>
      <c r="AB300" s="29"/>
      <c r="AC300" s="29"/>
      <c r="AD300" s="29"/>
      <c r="AE300" s="29"/>
      <c r="AF300" s="29"/>
      <c r="AG300" s="29"/>
      <c r="AH300" s="29"/>
      <c r="AI300" s="29"/>
      <c r="AJ300" s="29"/>
    </row>
    <row r="301" spans="1:36" s="30" customFormat="1" ht="69" customHeight="1" x14ac:dyDescent="0.25">
      <c r="A301" s="117" t="s">
        <v>4706</v>
      </c>
      <c r="B301" s="121" t="s">
        <v>12</v>
      </c>
      <c r="C301" s="122" t="s">
        <v>1355</v>
      </c>
      <c r="D301" s="122" t="s">
        <v>1356</v>
      </c>
      <c r="E301" s="123" t="s">
        <v>1350</v>
      </c>
      <c r="F301" s="132" t="s">
        <v>1351</v>
      </c>
      <c r="G301" s="132" t="s">
        <v>91</v>
      </c>
      <c r="H301" s="132" t="s">
        <v>1352</v>
      </c>
      <c r="I301" s="132" t="s">
        <v>132</v>
      </c>
      <c r="J301" s="132"/>
      <c r="K301" s="132"/>
      <c r="L301" s="132" t="s">
        <v>1353</v>
      </c>
      <c r="M301" s="132"/>
      <c r="N301" s="133">
        <v>10000</v>
      </c>
      <c r="O301" s="133">
        <v>10000</v>
      </c>
      <c r="P301" s="131">
        <v>15000</v>
      </c>
      <c r="Q301" s="116" t="s">
        <v>140</v>
      </c>
      <c r="R301" s="116" t="s">
        <v>4828</v>
      </c>
      <c r="S301" s="116" t="s">
        <v>4829</v>
      </c>
      <c r="U301" s="29"/>
      <c r="V301" s="29"/>
      <c r="W301" s="29"/>
      <c r="X301" s="29"/>
      <c r="Y301" s="29"/>
      <c r="Z301" s="29"/>
      <c r="AA301" s="29"/>
      <c r="AB301" s="29"/>
      <c r="AC301" s="29"/>
      <c r="AD301" s="29"/>
      <c r="AE301" s="29"/>
      <c r="AF301" s="29"/>
      <c r="AG301" s="29"/>
      <c r="AH301" s="29"/>
      <c r="AI301" s="29"/>
      <c r="AJ301" s="29"/>
    </row>
    <row r="302" spans="1:36" s="30" customFormat="1" ht="69" customHeight="1" x14ac:dyDescent="0.25">
      <c r="A302" s="117" t="s">
        <v>4706</v>
      </c>
      <c r="B302" s="121" t="s">
        <v>12</v>
      </c>
      <c r="C302" s="122" t="s">
        <v>1361</v>
      </c>
      <c r="D302" s="122" t="s">
        <v>1362</v>
      </c>
      <c r="E302" s="123" t="s">
        <v>1357</v>
      </c>
      <c r="F302" s="132" t="s">
        <v>1358</v>
      </c>
      <c r="G302" s="132" t="s">
        <v>91</v>
      </c>
      <c r="H302" s="132" t="s">
        <v>1359</v>
      </c>
      <c r="I302" s="132" t="s">
        <v>132</v>
      </c>
      <c r="J302" s="132"/>
      <c r="K302" s="132"/>
      <c r="L302" s="132"/>
      <c r="M302" s="132"/>
      <c r="N302" s="133">
        <v>36700</v>
      </c>
      <c r="O302" s="133">
        <v>34848</v>
      </c>
      <c r="P302" s="131">
        <v>34848</v>
      </c>
      <c r="Q302" s="116" t="s">
        <v>113</v>
      </c>
      <c r="R302" s="116" t="s">
        <v>4771</v>
      </c>
      <c r="S302" s="116"/>
      <c r="U302" s="29"/>
      <c r="V302" s="29"/>
      <c r="W302" s="29"/>
      <c r="X302" s="29"/>
      <c r="Y302" s="29"/>
      <c r="Z302" s="29"/>
      <c r="AA302" s="29"/>
      <c r="AB302" s="29"/>
      <c r="AC302" s="29"/>
      <c r="AD302" s="29"/>
      <c r="AE302" s="29"/>
      <c r="AF302" s="29"/>
      <c r="AG302" s="29"/>
      <c r="AH302" s="29"/>
      <c r="AI302" s="29"/>
      <c r="AJ302" s="29"/>
    </row>
    <row r="303" spans="1:36" s="30" customFormat="1" ht="69" customHeight="1" x14ac:dyDescent="0.25">
      <c r="A303" s="20"/>
      <c r="B303" s="121" t="s">
        <v>12</v>
      </c>
      <c r="C303" s="122" t="s">
        <v>1365</v>
      </c>
      <c r="D303" s="122" t="s">
        <v>1363</v>
      </c>
      <c r="E303" s="123" t="s">
        <v>1363</v>
      </c>
      <c r="F303" s="132"/>
      <c r="G303" s="132"/>
      <c r="H303" s="132" t="s">
        <v>1364</v>
      </c>
      <c r="I303" s="132"/>
      <c r="J303" s="132"/>
      <c r="K303" s="132"/>
      <c r="L303" s="132"/>
      <c r="M303" s="132"/>
      <c r="N303" s="133">
        <v>6100</v>
      </c>
      <c r="O303" s="133">
        <v>9406.14</v>
      </c>
      <c r="P303" s="131"/>
      <c r="Q303" s="116" t="s">
        <v>586</v>
      </c>
      <c r="R303" s="116" t="s">
        <v>4830</v>
      </c>
      <c r="S303" s="116"/>
      <c r="U303" s="29"/>
      <c r="V303" s="29"/>
      <c r="W303" s="29"/>
      <c r="X303" s="29"/>
      <c r="Y303" s="29"/>
      <c r="Z303" s="29"/>
      <c r="AA303" s="29"/>
      <c r="AB303" s="29"/>
      <c r="AC303" s="29"/>
      <c r="AD303" s="29"/>
      <c r="AE303" s="29"/>
      <c r="AF303" s="29"/>
      <c r="AG303" s="29"/>
      <c r="AH303" s="29"/>
      <c r="AI303" s="29"/>
      <c r="AJ303" s="29"/>
    </row>
    <row r="304" spans="1:36" s="30" customFormat="1" ht="69" customHeight="1" x14ac:dyDescent="0.25">
      <c r="A304" s="117" t="s">
        <v>4706</v>
      </c>
      <c r="B304" s="121" t="s">
        <v>1366</v>
      </c>
      <c r="C304" s="122" t="s">
        <v>1373</v>
      </c>
      <c r="D304" s="122" t="s">
        <v>1367</v>
      </c>
      <c r="E304" s="123" t="s">
        <v>1367</v>
      </c>
      <c r="F304" s="132" t="s">
        <v>1368</v>
      </c>
      <c r="G304" s="132" t="s">
        <v>91</v>
      </c>
      <c r="H304" s="132" t="s">
        <v>1369</v>
      </c>
      <c r="I304" s="132"/>
      <c r="J304" s="132" t="s">
        <v>1370</v>
      </c>
      <c r="K304" s="132" t="s">
        <v>1371</v>
      </c>
      <c r="L304" s="132" t="s">
        <v>1372</v>
      </c>
      <c r="M304" s="132"/>
      <c r="N304" s="133">
        <v>10000</v>
      </c>
      <c r="O304" s="133">
        <v>5644</v>
      </c>
      <c r="P304" s="131">
        <v>5350</v>
      </c>
      <c r="Q304" s="116" t="s">
        <v>615</v>
      </c>
      <c r="R304" s="116" t="s">
        <v>4755</v>
      </c>
      <c r="S304" s="116" t="s">
        <v>4715</v>
      </c>
      <c r="U304" s="29"/>
      <c r="V304" s="29"/>
      <c r="W304" s="29"/>
      <c r="X304" s="29"/>
      <c r="Y304" s="29"/>
      <c r="Z304" s="29"/>
      <c r="AA304" s="29"/>
      <c r="AB304" s="29"/>
      <c r="AC304" s="29"/>
      <c r="AD304" s="29"/>
      <c r="AE304" s="29"/>
      <c r="AF304" s="29"/>
      <c r="AG304" s="29"/>
      <c r="AH304" s="29"/>
      <c r="AI304" s="29"/>
      <c r="AJ304" s="29"/>
    </row>
    <row r="305" spans="1:36" s="30" customFormat="1" ht="69" customHeight="1" x14ac:dyDescent="0.25">
      <c r="A305" s="117" t="s">
        <v>4706</v>
      </c>
      <c r="B305" s="121" t="s">
        <v>12</v>
      </c>
      <c r="C305" s="122" t="s">
        <v>1376</v>
      </c>
      <c r="D305" s="122" t="s">
        <v>1377</v>
      </c>
      <c r="E305" s="123" t="s">
        <v>1374</v>
      </c>
      <c r="F305" s="132"/>
      <c r="G305" s="132" t="s">
        <v>91</v>
      </c>
      <c r="H305" s="132" t="s">
        <v>1375</v>
      </c>
      <c r="I305" s="132" t="s">
        <v>132</v>
      </c>
      <c r="J305" s="132"/>
      <c r="K305" s="132"/>
      <c r="L305" s="132"/>
      <c r="M305" s="132"/>
      <c r="N305" s="133">
        <v>10000</v>
      </c>
      <c r="O305" s="133">
        <v>10000</v>
      </c>
      <c r="P305" s="131">
        <v>10000</v>
      </c>
      <c r="Q305" s="116" t="s">
        <v>239</v>
      </c>
      <c r="R305" s="116" t="s">
        <v>4831</v>
      </c>
      <c r="S305" s="125"/>
      <c r="U305" s="29"/>
      <c r="V305" s="29"/>
      <c r="W305" s="29"/>
      <c r="X305" s="29"/>
      <c r="Y305" s="29"/>
      <c r="Z305" s="29"/>
      <c r="AA305" s="29"/>
      <c r="AB305" s="29"/>
      <c r="AC305" s="29"/>
      <c r="AD305" s="29"/>
      <c r="AE305" s="29"/>
      <c r="AF305" s="29"/>
      <c r="AG305" s="29"/>
      <c r="AH305" s="29"/>
      <c r="AI305" s="29"/>
      <c r="AJ305" s="29"/>
    </row>
    <row r="306" spans="1:36" s="30" customFormat="1" ht="69" customHeight="1" x14ac:dyDescent="0.25">
      <c r="A306" s="20"/>
      <c r="B306" s="121" t="s">
        <v>10</v>
      </c>
      <c r="C306" s="122" t="s">
        <v>1382</v>
      </c>
      <c r="D306" s="122" t="s">
        <v>1378</v>
      </c>
      <c r="E306" s="123" t="s">
        <v>1378</v>
      </c>
      <c r="F306" s="132" t="s">
        <v>1379</v>
      </c>
      <c r="G306" s="132" t="s">
        <v>91</v>
      </c>
      <c r="H306" s="132" t="s">
        <v>1380</v>
      </c>
      <c r="I306" s="132" t="s">
        <v>132</v>
      </c>
      <c r="J306" s="132"/>
      <c r="K306" s="132"/>
      <c r="L306" s="132"/>
      <c r="M306" s="132"/>
      <c r="N306" s="133">
        <f>121739</f>
        <v>121739</v>
      </c>
      <c r="O306" s="133">
        <v>126834.72</v>
      </c>
      <c r="P306" s="131">
        <v>127050</v>
      </c>
      <c r="Q306" s="116" t="s">
        <v>586</v>
      </c>
      <c r="R306" s="116" t="s">
        <v>4830</v>
      </c>
      <c r="S306" s="116"/>
      <c r="U306" s="29"/>
      <c r="V306" s="29"/>
      <c r="W306" s="29"/>
      <c r="X306" s="29"/>
      <c r="Y306" s="29"/>
      <c r="Z306" s="29"/>
      <c r="AA306" s="29"/>
      <c r="AB306" s="29"/>
      <c r="AC306" s="29"/>
      <c r="AD306" s="29"/>
      <c r="AE306" s="29"/>
      <c r="AF306" s="29"/>
      <c r="AG306" s="29"/>
      <c r="AH306" s="29"/>
      <c r="AI306" s="29"/>
      <c r="AJ306" s="29"/>
    </row>
    <row r="307" spans="1:36" s="30" customFormat="1" ht="69" customHeight="1" x14ac:dyDescent="0.25">
      <c r="A307" s="20"/>
      <c r="B307" s="121" t="s">
        <v>10</v>
      </c>
      <c r="C307" s="122" t="s">
        <v>1384</v>
      </c>
      <c r="D307" s="122" t="s">
        <v>1386</v>
      </c>
      <c r="E307" s="123" t="s">
        <v>1383</v>
      </c>
      <c r="F307" s="132"/>
      <c r="G307" s="132" t="s">
        <v>91</v>
      </c>
      <c r="H307" s="132" t="s">
        <v>1384</v>
      </c>
      <c r="I307" s="132" t="s">
        <v>132</v>
      </c>
      <c r="J307" s="132"/>
      <c r="K307" s="132"/>
      <c r="L307" s="132"/>
      <c r="M307" s="132"/>
      <c r="N307" s="133">
        <v>2000</v>
      </c>
      <c r="O307" s="133">
        <v>1764.98</v>
      </c>
      <c r="P307" s="131">
        <v>3000</v>
      </c>
      <c r="Q307" s="116" t="s">
        <v>586</v>
      </c>
      <c r="R307" s="116" t="s">
        <v>4830</v>
      </c>
      <c r="S307" s="116"/>
      <c r="U307" s="29"/>
      <c r="V307" s="29"/>
      <c r="W307" s="29"/>
      <c r="X307" s="29"/>
      <c r="Y307" s="29"/>
      <c r="Z307" s="29"/>
      <c r="AA307" s="29"/>
      <c r="AB307" s="29"/>
      <c r="AC307" s="29"/>
      <c r="AD307" s="29"/>
      <c r="AE307" s="29"/>
      <c r="AF307" s="29"/>
      <c r="AG307" s="29"/>
      <c r="AH307" s="29"/>
      <c r="AI307" s="29"/>
      <c r="AJ307" s="29"/>
    </row>
    <row r="308" spans="1:36" s="30" customFormat="1" ht="69" customHeight="1" x14ac:dyDescent="0.25">
      <c r="A308" s="117" t="s">
        <v>4706</v>
      </c>
      <c r="B308" s="121" t="s">
        <v>10</v>
      </c>
      <c r="C308" s="122" t="s">
        <v>1388</v>
      </c>
      <c r="D308" s="122" t="s">
        <v>1387</v>
      </c>
      <c r="E308" s="123" t="s">
        <v>1387</v>
      </c>
      <c r="F308" s="132"/>
      <c r="G308" s="132" t="s">
        <v>91</v>
      </c>
      <c r="H308" s="132" t="s">
        <v>1388</v>
      </c>
      <c r="I308" s="132" t="s">
        <v>132</v>
      </c>
      <c r="J308" s="132" t="s">
        <v>1389</v>
      </c>
      <c r="K308" s="132" t="s">
        <v>1390</v>
      </c>
      <c r="L308" s="132" t="s">
        <v>1391</v>
      </c>
      <c r="M308" s="132" t="s">
        <v>1392</v>
      </c>
      <c r="N308" s="133">
        <v>6360</v>
      </c>
      <c r="O308" s="133">
        <v>4845.07</v>
      </c>
      <c r="P308" s="131">
        <v>2750</v>
      </c>
      <c r="Q308" s="116" t="s">
        <v>140</v>
      </c>
      <c r="R308" s="116" t="s">
        <v>4832</v>
      </c>
      <c r="S308" s="116" t="s">
        <v>4833</v>
      </c>
      <c r="U308" s="29"/>
      <c r="V308" s="29"/>
      <c r="W308" s="29"/>
      <c r="X308" s="29"/>
      <c r="Y308" s="29"/>
      <c r="Z308" s="29"/>
      <c r="AA308" s="29"/>
      <c r="AB308" s="29"/>
      <c r="AC308" s="29"/>
      <c r="AD308" s="29"/>
      <c r="AE308" s="29"/>
      <c r="AF308" s="29"/>
      <c r="AG308" s="29"/>
      <c r="AH308" s="29"/>
      <c r="AI308" s="29"/>
      <c r="AJ308" s="29"/>
    </row>
    <row r="309" spans="1:36" s="30" customFormat="1" ht="69" customHeight="1" x14ac:dyDescent="0.25">
      <c r="A309" s="115" t="s">
        <v>4702</v>
      </c>
      <c r="B309" s="121" t="s">
        <v>1366</v>
      </c>
      <c r="C309" s="122" t="s">
        <v>1400</v>
      </c>
      <c r="D309" s="122" t="s">
        <v>1401</v>
      </c>
      <c r="E309" s="123" t="s">
        <v>1393</v>
      </c>
      <c r="F309" s="132" t="s">
        <v>1394</v>
      </c>
      <c r="G309" s="132" t="s">
        <v>91</v>
      </c>
      <c r="H309" s="132" t="s">
        <v>1395</v>
      </c>
      <c r="I309" s="132"/>
      <c r="J309" s="132" t="s">
        <v>1396</v>
      </c>
      <c r="K309" s="132" t="s">
        <v>1397</v>
      </c>
      <c r="L309" s="132" t="s">
        <v>1398</v>
      </c>
      <c r="M309" s="132"/>
      <c r="N309" s="133">
        <v>5000</v>
      </c>
      <c r="O309" s="133">
        <v>3703.91</v>
      </c>
      <c r="P309" s="131">
        <f>5000+1815</f>
        <v>6815</v>
      </c>
      <c r="Q309" s="116" t="s">
        <v>98</v>
      </c>
      <c r="R309" s="116" t="s">
        <v>4834</v>
      </c>
      <c r="S309" s="125"/>
      <c r="U309" s="29"/>
      <c r="V309" s="29"/>
      <c r="W309" s="29"/>
      <c r="X309" s="29"/>
      <c r="Y309" s="29"/>
      <c r="Z309" s="29"/>
      <c r="AA309" s="29"/>
      <c r="AB309" s="29"/>
      <c r="AC309" s="29"/>
      <c r="AD309" s="29"/>
      <c r="AE309" s="29"/>
      <c r="AF309" s="29"/>
      <c r="AG309" s="29"/>
      <c r="AH309" s="29"/>
      <c r="AI309" s="29"/>
      <c r="AJ309" s="29"/>
    </row>
    <row r="310" spans="1:36" s="30" customFormat="1" ht="69" customHeight="1" x14ac:dyDescent="0.25">
      <c r="A310" s="117" t="s">
        <v>4706</v>
      </c>
      <c r="B310" s="121" t="s">
        <v>1366</v>
      </c>
      <c r="C310" s="122" t="s">
        <v>1408</v>
      </c>
      <c r="D310" s="122" t="s">
        <v>1409</v>
      </c>
      <c r="E310" s="123" t="s">
        <v>1402</v>
      </c>
      <c r="F310" s="132" t="s">
        <v>1403</v>
      </c>
      <c r="G310" s="132" t="s">
        <v>91</v>
      </c>
      <c r="H310" s="132" t="s">
        <v>1404</v>
      </c>
      <c r="I310" s="132"/>
      <c r="J310" s="132" t="s">
        <v>1405</v>
      </c>
      <c r="K310" s="132" t="s">
        <v>1406</v>
      </c>
      <c r="L310" s="132" t="s">
        <v>1407</v>
      </c>
      <c r="M310" s="132"/>
      <c r="N310" s="133">
        <v>5000</v>
      </c>
      <c r="O310" s="133">
        <v>4168.22</v>
      </c>
      <c r="P310" s="131">
        <v>5000</v>
      </c>
      <c r="Q310" s="116" t="s">
        <v>140</v>
      </c>
      <c r="R310" s="116" t="s">
        <v>250</v>
      </c>
      <c r="S310" s="125"/>
      <c r="U310" s="29"/>
      <c r="V310" s="29"/>
      <c r="W310" s="29"/>
      <c r="X310" s="29"/>
      <c r="Y310" s="29"/>
      <c r="Z310" s="29"/>
      <c r="AA310" s="29"/>
      <c r="AB310" s="29"/>
      <c r="AC310" s="29"/>
      <c r="AD310" s="29"/>
      <c r="AE310" s="29"/>
      <c r="AF310" s="29"/>
      <c r="AG310" s="29"/>
      <c r="AH310" s="29"/>
      <c r="AI310" s="29"/>
      <c r="AJ310" s="29"/>
    </row>
    <row r="311" spans="1:36" s="30" customFormat="1" ht="69" customHeight="1" x14ac:dyDescent="0.25">
      <c r="A311" s="115" t="s">
        <v>4702</v>
      </c>
      <c r="B311" s="121" t="s">
        <v>69</v>
      </c>
      <c r="C311" s="122" t="s">
        <v>1414</v>
      </c>
      <c r="D311" s="122" t="s">
        <v>1415</v>
      </c>
      <c r="E311" s="123" t="s">
        <v>1410</v>
      </c>
      <c r="F311" s="132" t="s">
        <v>1411</v>
      </c>
      <c r="G311" s="132"/>
      <c r="H311" s="132" t="s">
        <v>1412</v>
      </c>
      <c r="I311" s="132" t="s">
        <v>689</v>
      </c>
      <c r="J311" s="132" t="s">
        <v>1413</v>
      </c>
      <c r="K311" s="132">
        <v>26</v>
      </c>
      <c r="L311" s="132">
        <v>18</v>
      </c>
      <c r="M311" s="132">
        <v>26</v>
      </c>
      <c r="N311" s="133">
        <v>25000</v>
      </c>
      <c r="O311" s="133">
        <v>24040</v>
      </c>
      <c r="P311" s="131">
        <v>25000</v>
      </c>
      <c r="Q311" s="116" t="s">
        <v>98</v>
      </c>
      <c r="R311" s="116" t="s">
        <v>732</v>
      </c>
      <c r="S311" s="116" t="s">
        <v>4805</v>
      </c>
      <c r="U311" s="29"/>
      <c r="V311" s="29"/>
      <c r="W311" s="29"/>
      <c r="X311" s="29"/>
      <c r="Y311" s="29"/>
      <c r="Z311" s="29"/>
      <c r="AA311" s="29"/>
      <c r="AB311" s="29"/>
      <c r="AC311" s="29"/>
      <c r="AD311" s="29"/>
      <c r="AE311" s="29"/>
      <c r="AF311" s="29"/>
      <c r="AG311" s="29"/>
      <c r="AH311" s="29"/>
      <c r="AI311" s="29"/>
      <c r="AJ311" s="29"/>
    </row>
    <row r="312" spans="1:36" s="30" customFormat="1" ht="69" customHeight="1" x14ac:dyDescent="0.25">
      <c r="A312" s="115" t="s">
        <v>4702</v>
      </c>
      <c r="B312" s="121" t="s">
        <v>69</v>
      </c>
      <c r="C312" s="122" t="s">
        <v>1422</v>
      </c>
      <c r="D312" s="122" t="s">
        <v>1423</v>
      </c>
      <c r="E312" s="123" t="s">
        <v>1416</v>
      </c>
      <c r="F312" s="132" t="s">
        <v>1417</v>
      </c>
      <c r="G312" s="132"/>
      <c r="H312" s="132" t="s">
        <v>1418</v>
      </c>
      <c r="I312" s="132" t="s">
        <v>689</v>
      </c>
      <c r="J312" s="132" t="s">
        <v>1419</v>
      </c>
      <c r="K312" s="132" t="s">
        <v>1420</v>
      </c>
      <c r="L312" s="132" t="s">
        <v>1419</v>
      </c>
      <c r="M312" s="132" t="s">
        <v>1419</v>
      </c>
      <c r="N312" s="133">
        <v>2500</v>
      </c>
      <c r="O312" s="133">
        <v>0</v>
      </c>
      <c r="P312" s="131">
        <v>2500</v>
      </c>
      <c r="Q312" s="116" t="s">
        <v>98</v>
      </c>
      <c r="R312" s="116" t="s">
        <v>732</v>
      </c>
      <c r="S312" s="116" t="s">
        <v>4805</v>
      </c>
      <c r="U312" s="29"/>
      <c r="V312" s="29"/>
      <c r="W312" s="29"/>
      <c r="X312" s="29"/>
      <c r="Y312" s="29"/>
      <c r="Z312" s="29"/>
      <c r="AA312" s="29"/>
      <c r="AB312" s="29"/>
      <c r="AC312" s="29"/>
      <c r="AD312" s="29"/>
      <c r="AE312" s="29"/>
      <c r="AF312" s="29"/>
      <c r="AG312" s="29"/>
      <c r="AH312" s="29"/>
      <c r="AI312" s="29"/>
      <c r="AJ312" s="29"/>
    </row>
    <row r="313" spans="1:36" s="30" customFormat="1" ht="69" customHeight="1" x14ac:dyDescent="0.25">
      <c r="A313" s="115" t="s">
        <v>4702</v>
      </c>
      <c r="B313" s="121" t="s">
        <v>69</v>
      </c>
      <c r="C313" s="122" t="s">
        <v>1427</v>
      </c>
      <c r="D313" s="122" t="s">
        <v>1428</v>
      </c>
      <c r="E313" s="123"/>
      <c r="F313" s="132" t="s">
        <v>1424</v>
      </c>
      <c r="G313" s="132"/>
      <c r="H313" s="132" t="s">
        <v>1425</v>
      </c>
      <c r="I313" s="132" t="s">
        <v>1426</v>
      </c>
      <c r="J313" s="132"/>
      <c r="K313" s="132"/>
      <c r="L313" s="132"/>
      <c r="M313" s="132"/>
      <c r="N313" s="133">
        <v>10000</v>
      </c>
      <c r="O313" s="133">
        <v>3515.55</v>
      </c>
      <c r="P313" s="131">
        <v>10000</v>
      </c>
      <c r="Q313" s="116" t="s">
        <v>98</v>
      </c>
      <c r="R313" s="116" t="s">
        <v>732</v>
      </c>
      <c r="S313" s="116" t="s">
        <v>4805</v>
      </c>
      <c r="U313" s="29"/>
      <c r="V313" s="29"/>
      <c r="W313" s="29"/>
      <c r="X313" s="29"/>
      <c r="Y313" s="29"/>
      <c r="Z313" s="29"/>
      <c r="AA313" s="29"/>
      <c r="AB313" s="29"/>
      <c r="AC313" s="29"/>
      <c r="AD313" s="29"/>
      <c r="AE313" s="29"/>
      <c r="AF313" s="29"/>
      <c r="AG313" s="29"/>
      <c r="AH313" s="29"/>
      <c r="AI313" s="29"/>
      <c r="AJ313" s="29"/>
    </row>
    <row r="314" spans="1:36" s="30" customFormat="1" ht="69" customHeight="1" x14ac:dyDescent="0.25">
      <c r="A314" s="115" t="s">
        <v>4702</v>
      </c>
      <c r="B314" s="121" t="s">
        <v>69</v>
      </c>
      <c r="C314" s="122" t="s">
        <v>1433</v>
      </c>
      <c r="D314" s="122" t="s">
        <v>1434</v>
      </c>
      <c r="E314" s="123" t="s">
        <v>1429</v>
      </c>
      <c r="F314" s="132" t="s">
        <v>1430</v>
      </c>
      <c r="G314" s="132"/>
      <c r="H314" s="132" t="s">
        <v>1431</v>
      </c>
      <c r="I314" s="132" t="s">
        <v>689</v>
      </c>
      <c r="J314" s="132" t="s">
        <v>1432</v>
      </c>
      <c r="K314" s="132">
        <v>4</v>
      </c>
      <c r="L314" s="132">
        <v>4</v>
      </c>
      <c r="M314" s="132">
        <v>4</v>
      </c>
      <c r="N314" s="133">
        <v>188000</v>
      </c>
      <c r="O314" s="133">
        <v>185360.82</v>
      </c>
      <c r="P314" s="131">
        <v>188000</v>
      </c>
      <c r="Q314" s="116" t="s">
        <v>98</v>
      </c>
      <c r="R314" s="116" t="s">
        <v>4822</v>
      </c>
      <c r="S314" s="116"/>
      <c r="U314" s="29"/>
      <c r="V314" s="29"/>
      <c r="W314" s="29"/>
      <c r="X314" s="29"/>
      <c r="Y314" s="29"/>
      <c r="Z314" s="29"/>
      <c r="AA314" s="29"/>
      <c r="AB314" s="29"/>
      <c r="AC314" s="29"/>
      <c r="AD314" s="29"/>
      <c r="AE314" s="29"/>
      <c r="AF314" s="29"/>
      <c r="AG314" s="29"/>
      <c r="AH314" s="29"/>
      <c r="AI314" s="29"/>
      <c r="AJ314" s="29"/>
    </row>
    <row r="315" spans="1:36" s="30" customFormat="1" ht="69" customHeight="1" x14ac:dyDescent="0.25">
      <c r="A315" s="115" t="s">
        <v>4702</v>
      </c>
      <c r="B315" s="121" t="s">
        <v>7</v>
      </c>
      <c r="C315" s="122" t="s">
        <v>1536</v>
      </c>
      <c r="D315" s="122" t="s">
        <v>1537</v>
      </c>
      <c r="E315" s="123" t="s">
        <v>1533</v>
      </c>
      <c r="F315" s="132" t="s">
        <v>1534</v>
      </c>
      <c r="G315" s="132" t="s">
        <v>91</v>
      </c>
      <c r="H315" s="132" t="s">
        <v>1535</v>
      </c>
      <c r="I315" s="132"/>
      <c r="J315" s="132" t="s">
        <v>769</v>
      </c>
      <c r="K315" s="132">
        <v>225</v>
      </c>
      <c r="L315" s="132">
        <v>233</v>
      </c>
      <c r="M315" s="132">
        <v>233</v>
      </c>
      <c r="N315" s="133">
        <v>50000</v>
      </c>
      <c r="O315" s="133">
        <v>50000</v>
      </c>
      <c r="P315" s="131">
        <v>50000</v>
      </c>
      <c r="Q315" s="116" t="s">
        <v>98</v>
      </c>
      <c r="R315" s="116" t="s">
        <v>4835</v>
      </c>
      <c r="S315" s="116"/>
      <c r="U315" s="29"/>
      <c r="V315" s="29"/>
      <c r="W315" s="29"/>
      <c r="X315" s="29"/>
      <c r="Y315" s="29"/>
      <c r="Z315" s="29"/>
      <c r="AA315" s="29"/>
      <c r="AB315" s="29"/>
      <c r="AC315" s="29"/>
      <c r="AD315" s="29"/>
      <c r="AE315" s="29"/>
      <c r="AF315" s="29"/>
      <c r="AG315" s="29"/>
      <c r="AH315" s="29"/>
      <c r="AI315" s="29"/>
      <c r="AJ315" s="29"/>
    </row>
    <row r="316" spans="1:36" s="30" customFormat="1" ht="69" customHeight="1" x14ac:dyDescent="0.25">
      <c r="A316" s="115" t="s">
        <v>4702</v>
      </c>
      <c r="B316" s="121" t="s">
        <v>7</v>
      </c>
      <c r="C316" s="122" t="s">
        <v>1542</v>
      </c>
      <c r="D316" s="122" t="s">
        <v>1543</v>
      </c>
      <c r="E316" s="123" t="s">
        <v>1538</v>
      </c>
      <c r="F316" s="132" t="s">
        <v>1539</v>
      </c>
      <c r="G316" s="132" t="s">
        <v>91</v>
      </c>
      <c r="H316" s="132" t="s">
        <v>1540</v>
      </c>
      <c r="I316" s="132"/>
      <c r="J316" s="132" t="s">
        <v>769</v>
      </c>
      <c r="K316" s="132">
        <v>47</v>
      </c>
      <c r="L316" s="132">
        <v>74</v>
      </c>
      <c r="M316" s="132">
        <v>74</v>
      </c>
      <c r="N316" s="133">
        <v>75000</v>
      </c>
      <c r="O316" s="133">
        <v>112377.60000000001</v>
      </c>
      <c r="P316" s="131">
        <v>75000</v>
      </c>
      <c r="Q316" s="116" t="s">
        <v>98</v>
      </c>
      <c r="R316" s="116" t="s">
        <v>4835</v>
      </c>
      <c r="S316" s="116"/>
      <c r="U316" s="29"/>
      <c r="V316" s="29"/>
      <c r="W316" s="29"/>
      <c r="X316" s="29"/>
      <c r="Y316" s="29"/>
      <c r="Z316" s="29"/>
      <c r="AA316" s="29"/>
      <c r="AB316" s="29"/>
      <c r="AC316" s="29"/>
      <c r="AD316" s="29"/>
      <c r="AE316" s="29"/>
      <c r="AF316" s="29"/>
      <c r="AG316" s="29"/>
      <c r="AH316" s="29"/>
      <c r="AI316" s="29"/>
      <c r="AJ316" s="29"/>
    </row>
    <row r="317" spans="1:36" s="30" customFormat="1" ht="69" customHeight="1" x14ac:dyDescent="0.25">
      <c r="A317" s="115" t="s">
        <v>4702</v>
      </c>
      <c r="B317" s="121" t="s">
        <v>7</v>
      </c>
      <c r="C317" s="122" t="s">
        <v>1547</v>
      </c>
      <c r="D317" s="122" t="s">
        <v>1548</v>
      </c>
      <c r="E317" s="123" t="s">
        <v>1544</v>
      </c>
      <c r="F317" s="132" t="s">
        <v>1545</v>
      </c>
      <c r="G317" s="132" t="s">
        <v>91</v>
      </c>
      <c r="H317" s="132" t="s">
        <v>1546</v>
      </c>
      <c r="I317" s="132"/>
      <c r="J317" s="132" t="s">
        <v>769</v>
      </c>
      <c r="K317" s="132">
        <v>235</v>
      </c>
      <c r="L317" s="132">
        <v>286</v>
      </c>
      <c r="M317" s="132">
        <v>286</v>
      </c>
      <c r="N317" s="133">
        <v>300000</v>
      </c>
      <c r="O317" s="133">
        <v>221196.44</v>
      </c>
      <c r="P317" s="131">
        <v>300000</v>
      </c>
      <c r="Q317" s="116" t="s">
        <v>98</v>
      </c>
      <c r="R317" s="116" t="s">
        <v>4835</v>
      </c>
      <c r="S317" s="116"/>
      <c r="U317" s="29"/>
      <c r="V317" s="29"/>
      <c r="W317" s="29"/>
      <c r="X317" s="29"/>
      <c r="Y317" s="29"/>
      <c r="Z317" s="29"/>
      <c r="AA317" s="29"/>
      <c r="AB317" s="29"/>
      <c r="AC317" s="29"/>
      <c r="AD317" s="29"/>
      <c r="AE317" s="29"/>
      <c r="AF317" s="29"/>
      <c r="AG317" s="29"/>
      <c r="AH317" s="29"/>
      <c r="AI317" s="29"/>
      <c r="AJ317" s="29"/>
    </row>
    <row r="318" spans="1:36" s="30" customFormat="1" ht="69" customHeight="1" x14ac:dyDescent="0.25">
      <c r="A318" s="115" t="s">
        <v>4702</v>
      </c>
      <c r="B318" s="121" t="s">
        <v>7</v>
      </c>
      <c r="C318" s="122" t="s">
        <v>1553</v>
      </c>
      <c r="D318" s="122" t="s">
        <v>1554</v>
      </c>
      <c r="E318" s="123" t="s">
        <v>1549</v>
      </c>
      <c r="F318" s="132" t="s">
        <v>1550</v>
      </c>
      <c r="G318" s="132" t="s">
        <v>91</v>
      </c>
      <c r="H318" s="132" t="s">
        <v>1551</v>
      </c>
      <c r="I318" s="132"/>
      <c r="J318" s="132" t="s">
        <v>769</v>
      </c>
      <c r="K318" s="132">
        <v>28</v>
      </c>
      <c r="L318" s="132" t="s">
        <v>1488</v>
      </c>
      <c r="M318" s="132">
        <v>32</v>
      </c>
      <c r="N318" s="133">
        <v>28000</v>
      </c>
      <c r="O318" s="133">
        <v>0</v>
      </c>
      <c r="P318" s="131">
        <v>32000</v>
      </c>
      <c r="Q318" s="116" t="s">
        <v>98</v>
      </c>
      <c r="R318" s="116" t="s">
        <v>4835</v>
      </c>
      <c r="S318" s="116"/>
      <c r="U318" s="29"/>
      <c r="V318" s="29"/>
      <c r="W318" s="29"/>
      <c r="X318" s="29"/>
      <c r="Y318" s="29"/>
      <c r="Z318" s="29"/>
      <c r="AA318" s="29"/>
      <c r="AB318" s="29"/>
      <c r="AC318" s="29"/>
      <c r="AD318" s="29"/>
      <c r="AE318" s="29"/>
      <c r="AF318" s="29"/>
      <c r="AG318" s="29"/>
      <c r="AH318" s="29"/>
      <c r="AI318" s="29"/>
      <c r="AJ318" s="29"/>
    </row>
    <row r="319" spans="1:36" s="30" customFormat="1" ht="69" customHeight="1" x14ac:dyDescent="0.25">
      <c r="A319" s="115" t="s">
        <v>4702</v>
      </c>
      <c r="B319" s="121" t="s">
        <v>7</v>
      </c>
      <c r="C319" s="122" t="s">
        <v>1558</v>
      </c>
      <c r="D319" s="122" t="s">
        <v>1559</v>
      </c>
      <c r="E319" s="123" t="s">
        <v>1555</v>
      </c>
      <c r="F319" s="132" t="s">
        <v>1556</v>
      </c>
      <c r="G319" s="132" t="s">
        <v>91</v>
      </c>
      <c r="H319" s="132" t="s">
        <v>1557</v>
      </c>
      <c r="I319" s="132"/>
      <c r="J319" s="132" t="s">
        <v>769</v>
      </c>
      <c r="K319" s="132">
        <v>265</v>
      </c>
      <c r="L319" s="132">
        <v>384</v>
      </c>
      <c r="M319" s="132">
        <v>384</v>
      </c>
      <c r="N319" s="133">
        <v>100000</v>
      </c>
      <c r="O319" s="133">
        <v>98351.2</v>
      </c>
      <c r="P319" s="131">
        <v>100000</v>
      </c>
      <c r="Q319" s="116" t="s">
        <v>98</v>
      </c>
      <c r="R319" s="116" t="s">
        <v>4835</v>
      </c>
      <c r="S319" s="116" t="s">
        <v>4836</v>
      </c>
      <c r="U319" s="29"/>
      <c r="V319" s="29"/>
      <c r="W319" s="29"/>
      <c r="X319" s="29"/>
      <c r="Y319" s="29"/>
      <c r="Z319" s="29"/>
      <c r="AA319" s="29"/>
      <c r="AB319" s="29"/>
      <c r="AC319" s="29"/>
      <c r="AD319" s="29"/>
      <c r="AE319" s="29"/>
      <c r="AF319" s="29"/>
      <c r="AG319" s="29"/>
      <c r="AH319" s="29"/>
      <c r="AI319" s="29"/>
      <c r="AJ319" s="29"/>
    </row>
    <row r="320" spans="1:36" s="30" customFormat="1" ht="69" customHeight="1" x14ac:dyDescent="0.25">
      <c r="A320" s="117" t="s">
        <v>4706</v>
      </c>
      <c r="B320" s="121" t="s">
        <v>7</v>
      </c>
      <c r="C320" s="122" t="s">
        <v>1439</v>
      </c>
      <c r="D320" s="122" t="s">
        <v>1440</v>
      </c>
      <c r="E320" s="123" t="s">
        <v>1435</v>
      </c>
      <c r="F320" s="132" t="s">
        <v>1436</v>
      </c>
      <c r="G320" s="132" t="s">
        <v>91</v>
      </c>
      <c r="H320" s="132" t="s">
        <v>1437</v>
      </c>
      <c r="I320" s="132" t="s">
        <v>112</v>
      </c>
      <c r="J320" s="132" t="s">
        <v>1438</v>
      </c>
      <c r="K320" s="132"/>
      <c r="L320" s="132"/>
      <c r="M320" s="132">
        <v>84</v>
      </c>
      <c r="N320" s="133">
        <v>42000</v>
      </c>
      <c r="O320" s="133">
        <v>25000</v>
      </c>
      <c r="P320" s="131">
        <v>42000</v>
      </c>
      <c r="Q320" s="116" t="s">
        <v>92</v>
      </c>
      <c r="R320" s="116" t="s">
        <v>4837</v>
      </c>
      <c r="S320" s="116" t="s">
        <v>4800</v>
      </c>
      <c r="U320" s="29"/>
      <c r="V320" s="29"/>
      <c r="W320" s="29"/>
      <c r="X320" s="29"/>
      <c r="Y320" s="29"/>
      <c r="Z320" s="29"/>
      <c r="AA320" s="29"/>
      <c r="AB320" s="29"/>
      <c r="AC320" s="29"/>
      <c r="AD320" s="29"/>
      <c r="AE320" s="29"/>
      <c r="AF320" s="29"/>
      <c r="AG320" s="29"/>
      <c r="AH320" s="29"/>
      <c r="AI320" s="29"/>
      <c r="AJ320" s="29"/>
    </row>
    <row r="321" spans="1:36" s="30" customFormat="1" ht="69" customHeight="1" x14ac:dyDescent="0.25">
      <c r="A321" s="115" t="s">
        <v>4702</v>
      </c>
      <c r="B321" s="121" t="s">
        <v>7</v>
      </c>
      <c r="C321" s="122" t="s">
        <v>1490</v>
      </c>
      <c r="D321" s="122" t="s">
        <v>1491</v>
      </c>
      <c r="E321" s="123" t="s">
        <v>1483</v>
      </c>
      <c r="F321" s="132" t="s">
        <v>1484</v>
      </c>
      <c r="G321" s="132" t="s">
        <v>91</v>
      </c>
      <c r="H321" s="132" t="s">
        <v>1485</v>
      </c>
      <c r="I321" s="132" t="s">
        <v>1486</v>
      </c>
      <c r="J321" s="132" t="s">
        <v>1487</v>
      </c>
      <c r="K321" s="132">
        <v>10</v>
      </c>
      <c r="L321" s="132" t="s">
        <v>1488</v>
      </c>
      <c r="M321" s="132">
        <v>10</v>
      </c>
      <c r="N321" s="133">
        <v>10000</v>
      </c>
      <c r="O321" s="133">
        <v>10000</v>
      </c>
      <c r="P321" s="131">
        <v>10000</v>
      </c>
      <c r="Q321" s="116" t="s">
        <v>98</v>
      </c>
      <c r="R321" s="116" t="s">
        <v>4837</v>
      </c>
      <c r="S321" s="125"/>
      <c r="U321" s="29"/>
      <c r="V321" s="29"/>
      <c r="W321" s="29"/>
      <c r="X321" s="29"/>
      <c r="Y321" s="29"/>
      <c r="Z321" s="29"/>
      <c r="AA321" s="29"/>
      <c r="AB321" s="29"/>
      <c r="AC321" s="29"/>
      <c r="AD321" s="29"/>
      <c r="AE321" s="29"/>
      <c r="AF321" s="29"/>
      <c r="AG321" s="29"/>
      <c r="AH321" s="29"/>
      <c r="AI321" s="29"/>
      <c r="AJ321" s="29"/>
    </row>
    <row r="322" spans="1:36" s="30" customFormat="1" ht="69" customHeight="1" x14ac:dyDescent="0.25">
      <c r="A322" s="115" t="s">
        <v>4702</v>
      </c>
      <c r="B322" s="121" t="s">
        <v>7</v>
      </c>
      <c r="C322" s="122" t="s">
        <v>1447</v>
      </c>
      <c r="D322" s="122" t="s">
        <v>1448</v>
      </c>
      <c r="E322" s="123" t="s">
        <v>1441</v>
      </c>
      <c r="F322" s="132" t="s">
        <v>1442</v>
      </c>
      <c r="G322" s="132" t="s">
        <v>91</v>
      </c>
      <c r="H322" s="132" t="s">
        <v>1443</v>
      </c>
      <c r="I322" s="132" t="s">
        <v>1444</v>
      </c>
      <c r="J322" s="132" t="s">
        <v>769</v>
      </c>
      <c r="K322" s="132">
        <v>4</v>
      </c>
      <c r="L322" s="132" t="s">
        <v>1445</v>
      </c>
      <c r="M322" s="132">
        <v>4</v>
      </c>
      <c r="N322" s="133">
        <v>4000</v>
      </c>
      <c r="O322" s="133">
        <v>0</v>
      </c>
      <c r="P322" s="131">
        <v>4000</v>
      </c>
      <c r="Q322" s="116" t="s">
        <v>98</v>
      </c>
      <c r="R322" s="116" t="s">
        <v>4837</v>
      </c>
      <c r="S322" s="116" t="s">
        <v>4805</v>
      </c>
      <c r="U322" s="29"/>
      <c r="V322" s="29"/>
      <c r="W322" s="29"/>
      <c r="X322" s="29"/>
      <c r="Y322" s="29"/>
      <c r="Z322" s="29"/>
      <c r="AA322" s="29"/>
      <c r="AB322" s="29"/>
      <c r="AC322" s="29"/>
      <c r="AD322" s="29"/>
      <c r="AE322" s="29"/>
      <c r="AF322" s="29"/>
      <c r="AG322" s="29"/>
      <c r="AH322" s="29"/>
      <c r="AI322" s="29"/>
      <c r="AJ322" s="29"/>
    </row>
    <row r="323" spans="1:36" s="30" customFormat="1" ht="69" customHeight="1" x14ac:dyDescent="0.25">
      <c r="A323" s="115" t="s">
        <v>4702</v>
      </c>
      <c r="B323" s="121" t="s">
        <v>7</v>
      </c>
      <c r="C323" s="122" t="s">
        <v>1663</v>
      </c>
      <c r="D323" s="122" t="s">
        <v>1664</v>
      </c>
      <c r="E323" s="123" t="s">
        <v>1660</v>
      </c>
      <c r="F323" s="132" t="s">
        <v>1661</v>
      </c>
      <c r="G323" s="132" t="s">
        <v>91</v>
      </c>
      <c r="H323" s="132" t="s">
        <v>1662</v>
      </c>
      <c r="I323" s="132"/>
      <c r="J323" s="132"/>
      <c r="K323" s="132"/>
      <c r="L323" s="132"/>
      <c r="M323" s="132"/>
      <c r="N323" s="133">
        <v>10000</v>
      </c>
      <c r="O323" s="133">
        <v>10000</v>
      </c>
      <c r="P323" s="131">
        <v>10000</v>
      </c>
      <c r="Q323" s="116" t="s">
        <v>98</v>
      </c>
      <c r="R323" s="116" t="s">
        <v>4838</v>
      </c>
      <c r="S323" s="116"/>
      <c r="U323" s="29"/>
      <c r="V323" s="29"/>
      <c r="W323" s="29"/>
      <c r="X323" s="29"/>
      <c r="Y323" s="29"/>
      <c r="Z323" s="29"/>
      <c r="AA323" s="29"/>
      <c r="AB323" s="29"/>
      <c r="AC323" s="29"/>
      <c r="AD323" s="29"/>
      <c r="AE323" s="29"/>
      <c r="AF323" s="29"/>
      <c r="AG323" s="29"/>
      <c r="AH323" s="29"/>
      <c r="AI323" s="29"/>
      <c r="AJ323" s="29"/>
    </row>
    <row r="324" spans="1:36" s="30" customFormat="1" ht="69" customHeight="1" x14ac:dyDescent="0.25">
      <c r="A324" s="115" t="s">
        <v>4702</v>
      </c>
      <c r="B324" s="121" t="s">
        <v>7</v>
      </c>
      <c r="C324" s="122" t="s">
        <v>1525</v>
      </c>
      <c r="D324" s="122" t="s">
        <v>1526</v>
      </c>
      <c r="E324" s="123" t="s">
        <v>1521</v>
      </c>
      <c r="F324" s="132" t="s">
        <v>1522</v>
      </c>
      <c r="G324" s="132" t="s">
        <v>91</v>
      </c>
      <c r="H324" s="132" t="s">
        <v>1523</v>
      </c>
      <c r="I324" s="132"/>
      <c r="J324" s="132" t="s">
        <v>1524</v>
      </c>
      <c r="K324" s="132" t="s">
        <v>1524</v>
      </c>
      <c r="L324" s="132" t="s">
        <v>1524</v>
      </c>
      <c r="M324" s="132" t="s">
        <v>1524</v>
      </c>
      <c r="N324" s="133">
        <v>8500</v>
      </c>
      <c r="O324" s="133">
        <v>7523.42</v>
      </c>
      <c r="P324" s="131">
        <v>8500</v>
      </c>
      <c r="Q324" s="116" t="s">
        <v>98</v>
      </c>
      <c r="R324" s="116" t="s">
        <v>4730</v>
      </c>
      <c r="S324" s="116"/>
      <c r="U324" s="29"/>
      <c r="V324" s="29"/>
      <c r="W324" s="29"/>
      <c r="X324" s="29"/>
      <c r="Y324" s="29"/>
      <c r="Z324" s="29"/>
      <c r="AA324" s="29"/>
      <c r="AB324" s="29"/>
      <c r="AC324" s="29"/>
      <c r="AD324" s="29"/>
      <c r="AE324" s="29"/>
      <c r="AF324" s="29"/>
      <c r="AG324" s="29"/>
      <c r="AH324" s="29"/>
      <c r="AI324" s="29"/>
      <c r="AJ324" s="29"/>
    </row>
    <row r="325" spans="1:36" s="30" customFormat="1" ht="69" customHeight="1" x14ac:dyDescent="0.25">
      <c r="A325" s="115" t="s">
        <v>4702</v>
      </c>
      <c r="B325" s="121" t="s">
        <v>7</v>
      </c>
      <c r="C325" s="122" t="s">
        <v>1531</v>
      </c>
      <c r="D325" s="122" t="s">
        <v>1532</v>
      </c>
      <c r="E325" s="123" t="s">
        <v>1521</v>
      </c>
      <c r="F325" s="132" t="s">
        <v>1527</v>
      </c>
      <c r="G325" s="132" t="s">
        <v>91</v>
      </c>
      <c r="H325" s="132" t="s">
        <v>1528</v>
      </c>
      <c r="I325" s="132"/>
      <c r="J325" s="132" t="s">
        <v>1529</v>
      </c>
      <c r="K325" s="132" t="s">
        <v>1529</v>
      </c>
      <c r="L325" s="132" t="s">
        <v>1529</v>
      </c>
      <c r="M325" s="132" t="s">
        <v>1529</v>
      </c>
      <c r="N325" s="133">
        <v>5000</v>
      </c>
      <c r="O325" s="133">
        <v>4831.82</v>
      </c>
      <c r="P325" s="131">
        <v>5000</v>
      </c>
      <c r="Q325" s="116" t="s">
        <v>98</v>
      </c>
      <c r="R325" s="116" t="s">
        <v>4839</v>
      </c>
      <c r="S325" s="116"/>
      <c r="U325" s="29"/>
      <c r="V325" s="29"/>
      <c r="W325" s="29"/>
      <c r="X325" s="29"/>
      <c r="Y325" s="29"/>
      <c r="Z325" s="29"/>
      <c r="AA325" s="29"/>
      <c r="AB325" s="29"/>
      <c r="AC325" s="29"/>
      <c r="AD325" s="29"/>
      <c r="AE325" s="29"/>
      <c r="AF325" s="29"/>
      <c r="AG325" s="29"/>
      <c r="AH325" s="29"/>
      <c r="AI325" s="29"/>
      <c r="AJ325" s="29"/>
    </row>
    <row r="326" spans="1:36" s="30" customFormat="1" ht="69" customHeight="1" x14ac:dyDescent="0.25">
      <c r="A326" s="115" t="s">
        <v>4702</v>
      </c>
      <c r="B326" s="121" t="s">
        <v>7</v>
      </c>
      <c r="C326" s="122" t="s">
        <v>1564</v>
      </c>
      <c r="D326" s="122" t="s">
        <v>1565</v>
      </c>
      <c r="E326" s="123" t="s">
        <v>1560</v>
      </c>
      <c r="F326" s="132" t="s">
        <v>1561</v>
      </c>
      <c r="G326" s="132" t="s">
        <v>91</v>
      </c>
      <c r="H326" s="132" t="s">
        <v>1562</v>
      </c>
      <c r="I326" s="132"/>
      <c r="J326" s="132" t="s">
        <v>1563</v>
      </c>
      <c r="K326" s="132">
        <v>5</v>
      </c>
      <c r="L326" s="132">
        <v>4</v>
      </c>
      <c r="M326" s="132">
        <v>5</v>
      </c>
      <c r="N326" s="133">
        <v>18000</v>
      </c>
      <c r="O326" s="133">
        <v>12249.25</v>
      </c>
      <c r="P326" s="131">
        <v>18000</v>
      </c>
      <c r="Q326" s="116" t="s">
        <v>98</v>
      </c>
      <c r="R326" s="116" t="s">
        <v>4840</v>
      </c>
      <c r="S326" s="116"/>
      <c r="U326" s="29"/>
      <c r="V326" s="29"/>
      <c r="W326" s="29"/>
      <c r="X326" s="29"/>
      <c r="Y326" s="29"/>
      <c r="Z326" s="29"/>
      <c r="AA326" s="29"/>
      <c r="AB326" s="29"/>
      <c r="AC326" s="29"/>
      <c r="AD326" s="29"/>
      <c r="AE326" s="29"/>
      <c r="AF326" s="29"/>
      <c r="AG326" s="29"/>
      <c r="AH326" s="29"/>
      <c r="AI326" s="29"/>
      <c r="AJ326" s="29"/>
    </row>
    <row r="327" spans="1:36" s="30" customFormat="1" ht="69" customHeight="1" x14ac:dyDescent="0.25">
      <c r="A327" s="115" t="s">
        <v>4702</v>
      </c>
      <c r="B327" s="121" t="s">
        <v>7</v>
      </c>
      <c r="C327" s="122" t="s">
        <v>1570</v>
      </c>
      <c r="D327" s="122" t="s">
        <v>1571</v>
      </c>
      <c r="E327" s="123" t="s">
        <v>1560</v>
      </c>
      <c r="F327" s="132" t="s">
        <v>1566</v>
      </c>
      <c r="G327" s="132" t="s">
        <v>91</v>
      </c>
      <c r="H327" s="132" t="s">
        <v>1567</v>
      </c>
      <c r="I327" s="132"/>
      <c r="J327" s="132" t="s">
        <v>1568</v>
      </c>
      <c r="K327" s="132">
        <v>4</v>
      </c>
      <c r="L327" s="132">
        <v>3</v>
      </c>
      <c r="M327" s="132">
        <v>4</v>
      </c>
      <c r="N327" s="133">
        <v>13000</v>
      </c>
      <c r="O327" s="133">
        <v>13000</v>
      </c>
      <c r="P327" s="131">
        <v>13000</v>
      </c>
      <c r="Q327" s="116" t="s">
        <v>98</v>
      </c>
      <c r="R327" s="116" t="s">
        <v>4840</v>
      </c>
      <c r="S327" s="116"/>
      <c r="U327" s="29"/>
      <c r="V327" s="29"/>
      <c r="W327" s="29"/>
      <c r="X327" s="29"/>
      <c r="Y327" s="29"/>
      <c r="Z327" s="29"/>
      <c r="AA327" s="29"/>
      <c r="AB327" s="29"/>
      <c r="AC327" s="29"/>
      <c r="AD327" s="29"/>
      <c r="AE327" s="29"/>
      <c r="AF327" s="29"/>
      <c r="AG327" s="29"/>
      <c r="AH327" s="29"/>
      <c r="AI327" s="29"/>
      <c r="AJ327" s="29"/>
    </row>
    <row r="328" spans="1:36" s="30" customFormat="1" ht="69" customHeight="1" x14ac:dyDescent="0.25">
      <c r="A328" s="115" t="s">
        <v>4702</v>
      </c>
      <c r="B328" s="121" t="s">
        <v>7</v>
      </c>
      <c r="C328" s="122" t="s">
        <v>1576</v>
      </c>
      <c r="D328" s="122" t="s">
        <v>1577</v>
      </c>
      <c r="E328" s="123" t="s">
        <v>1572</v>
      </c>
      <c r="F328" s="132" t="s">
        <v>1573</v>
      </c>
      <c r="G328" s="132" t="s">
        <v>91</v>
      </c>
      <c r="H328" s="132" t="s">
        <v>1574</v>
      </c>
      <c r="I328" s="132"/>
      <c r="J328" s="132" t="s">
        <v>1575</v>
      </c>
      <c r="K328" s="132">
        <v>320</v>
      </c>
      <c r="L328" s="132">
        <v>290</v>
      </c>
      <c r="M328" s="132">
        <v>320</v>
      </c>
      <c r="N328" s="133">
        <v>14500</v>
      </c>
      <c r="O328" s="133">
        <v>6513</v>
      </c>
      <c r="P328" s="131">
        <v>14500</v>
      </c>
      <c r="Q328" s="116" t="s">
        <v>98</v>
      </c>
      <c r="R328" s="116" t="s">
        <v>4835</v>
      </c>
      <c r="S328" s="116"/>
      <c r="U328" s="29"/>
      <c r="V328" s="29"/>
      <c r="W328" s="29"/>
      <c r="X328" s="29"/>
      <c r="Y328" s="29"/>
      <c r="Z328" s="29"/>
      <c r="AA328" s="29"/>
      <c r="AB328" s="29"/>
      <c r="AC328" s="29"/>
      <c r="AD328" s="29"/>
      <c r="AE328" s="29"/>
      <c r="AF328" s="29"/>
      <c r="AG328" s="29"/>
      <c r="AH328" s="29"/>
      <c r="AI328" s="29"/>
      <c r="AJ328" s="29"/>
    </row>
    <row r="329" spans="1:36" s="30" customFormat="1" ht="69" customHeight="1" x14ac:dyDescent="0.25">
      <c r="A329" s="115" t="s">
        <v>4702</v>
      </c>
      <c r="B329" s="121" t="s">
        <v>7</v>
      </c>
      <c r="C329" s="122" t="s">
        <v>1576</v>
      </c>
      <c r="D329" s="122" t="s">
        <v>1577</v>
      </c>
      <c r="E329" s="123" t="s">
        <v>1572</v>
      </c>
      <c r="F329" s="132" t="s">
        <v>1578</v>
      </c>
      <c r="G329" s="132" t="s">
        <v>91</v>
      </c>
      <c r="H329" s="132" t="s">
        <v>1574</v>
      </c>
      <c r="I329" s="132"/>
      <c r="J329" s="132" t="s">
        <v>1579</v>
      </c>
      <c r="K329" s="132">
        <v>32</v>
      </c>
      <c r="L329" s="132">
        <v>29</v>
      </c>
      <c r="M329" s="132">
        <v>32</v>
      </c>
      <c r="N329" s="133">
        <v>44220</v>
      </c>
      <c r="O329" s="133">
        <v>29235.25</v>
      </c>
      <c r="P329" s="131">
        <v>44220</v>
      </c>
      <c r="Q329" s="116" t="s">
        <v>98</v>
      </c>
      <c r="R329" s="116" t="s">
        <v>4835</v>
      </c>
      <c r="S329" s="116"/>
      <c r="U329" s="29"/>
      <c r="V329" s="29"/>
      <c r="W329" s="29"/>
      <c r="X329" s="29"/>
      <c r="Y329" s="29"/>
      <c r="Z329" s="29"/>
      <c r="AA329" s="29"/>
      <c r="AB329" s="29"/>
      <c r="AC329" s="29"/>
      <c r="AD329" s="29"/>
      <c r="AE329" s="29"/>
      <c r="AF329" s="29"/>
      <c r="AG329" s="29"/>
      <c r="AH329" s="29"/>
      <c r="AI329" s="29"/>
      <c r="AJ329" s="29"/>
    </row>
    <row r="330" spans="1:36" s="30" customFormat="1" ht="69" customHeight="1" x14ac:dyDescent="0.25">
      <c r="A330" s="115" t="s">
        <v>4702</v>
      </c>
      <c r="B330" s="121" t="s">
        <v>7</v>
      </c>
      <c r="C330" s="122" t="s">
        <v>1576</v>
      </c>
      <c r="D330" s="122" t="s">
        <v>1577</v>
      </c>
      <c r="E330" s="123" t="s">
        <v>1572</v>
      </c>
      <c r="F330" s="132" t="s">
        <v>1580</v>
      </c>
      <c r="G330" s="132" t="s">
        <v>91</v>
      </c>
      <c r="H330" s="132" t="s">
        <v>1574</v>
      </c>
      <c r="I330" s="132"/>
      <c r="J330" s="132" t="s">
        <v>1581</v>
      </c>
      <c r="K330" s="132">
        <v>19</v>
      </c>
      <c r="L330" s="132"/>
      <c r="M330" s="132"/>
      <c r="N330" s="133">
        <v>3500</v>
      </c>
      <c r="O330" s="133"/>
      <c r="P330" s="131">
        <v>3500</v>
      </c>
      <c r="Q330" s="116" t="s">
        <v>98</v>
      </c>
      <c r="R330" s="116" t="s">
        <v>4835</v>
      </c>
      <c r="S330" s="116"/>
      <c r="U330" s="29"/>
      <c r="V330" s="29"/>
      <c r="W330" s="29"/>
      <c r="X330" s="29"/>
      <c r="Y330" s="29"/>
      <c r="Z330" s="29"/>
      <c r="AA330" s="29"/>
      <c r="AB330" s="29"/>
      <c r="AC330" s="29"/>
      <c r="AD330" s="29"/>
      <c r="AE330" s="29"/>
      <c r="AF330" s="29"/>
      <c r="AG330" s="29"/>
      <c r="AH330" s="29"/>
      <c r="AI330" s="29"/>
      <c r="AJ330" s="29"/>
    </row>
    <row r="331" spans="1:36" s="30" customFormat="1" ht="69" customHeight="1" x14ac:dyDescent="0.25">
      <c r="A331" s="115" t="s">
        <v>4702</v>
      </c>
      <c r="B331" s="121" t="s">
        <v>7</v>
      </c>
      <c r="C331" s="122" t="s">
        <v>1497</v>
      </c>
      <c r="D331" s="122" t="s">
        <v>1498</v>
      </c>
      <c r="E331" s="123" t="s">
        <v>1492</v>
      </c>
      <c r="F331" s="132" t="s">
        <v>1493</v>
      </c>
      <c r="G331" s="132" t="s">
        <v>91</v>
      </c>
      <c r="H331" s="132" t="s">
        <v>1494</v>
      </c>
      <c r="I331" s="132"/>
      <c r="J331" s="132" t="s">
        <v>1495</v>
      </c>
      <c r="K331" s="132">
        <v>5051</v>
      </c>
      <c r="L331" s="132">
        <v>5185</v>
      </c>
      <c r="M331" s="132">
        <v>5185</v>
      </c>
      <c r="N331" s="133">
        <v>325000</v>
      </c>
      <c r="O331" s="133">
        <v>448485.14</v>
      </c>
      <c r="P331" s="131">
        <v>450000</v>
      </c>
      <c r="Q331" s="116" t="s">
        <v>98</v>
      </c>
      <c r="R331" s="116" t="s">
        <v>4738</v>
      </c>
      <c r="S331" s="116"/>
      <c r="U331" s="29"/>
      <c r="V331" s="29"/>
      <c r="W331" s="29"/>
      <c r="X331" s="29"/>
      <c r="Y331" s="29"/>
      <c r="Z331" s="29"/>
      <c r="AA331" s="29"/>
      <c r="AB331" s="29"/>
      <c r="AC331" s="29"/>
      <c r="AD331" s="29"/>
      <c r="AE331" s="29"/>
      <c r="AF331" s="29"/>
      <c r="AG331" s="29"/>
      <c r="AH331" s="29"/>
      <c r="AI331" s="29"/>
      <c r="AJ331" s="29"/>
    </row>
    <row r="332" spans="1:36" s="30" customFormat="1" ht="69" customHeight="1" x14ac:dyDescent="0.25">
      <c r="A332" s="115" t="s">
        <v>4702</v>
      </c>
      <c r="B332" s="121" t="s">
        <v>7</v>
      </c>
      <c r="C332" s="122" t="s">
        <v>1497</v>
      </c>
      <c r="D332" s="122" t="s">
        <v>1498</v>
      </c>
      <c r="E332" s="123" t="s">
        <v>1492</v>
      </c>
      <c r="F332" s="132" t="s">
        <v>1499</v>
      </c>
      <c r="G332" s="132" t="s">
        <v>91</v>
      </c>
      <c r="H332" s="132" t="s">
        <v>1494</v>
      </c>
      <c r="I332" s="132"/>
      <c r="J332" s="132" t="s">
        <v>1500</v>
      </c>
      <c r="K332" s="132">
        <v>5</v>
      </c>
      <c r="L332" s="132">
        <v>8</v>
      </c>
      <c r="M332" s="132">
        <v>8</v>
      </c>
      <c r="N332" s="133"/>
      <c r="O332" s="133"/>
      <c r="P332" s="131"/>
      <c r="Q332" s="116" t="s">
        <v>98</v>
      </c>
      <c r="R332" s="116" t="s">
        <v>4738</v>
      </c>
      <c r="S332" s="116"/>
      <c r="U332" s="29"/>
      <c r="V332" s="29"/>
      <c r="W332" s="29"/>
      <c r="X332" s="29"/>
      <c r="Y332" s="29"/>
      <c r="Z332" s="29"/>
      <c r="AA332" s="29"/>
      <c r="AB332" s="29"/>
      <c r="AC332" s="29"/>
      <c r="AD332" s="29"/>
      <c r="AE332" s="29"/>
      <c r="AF332" s="29"/>
      <c r="AG332" s="29"/>
      <c r="AH332" s="29"/>
      <c r="AI332" s="29"/>
      <c r="AJ332" s="29"/>
    </row>
    <row r="333" spans="1:36" s="30" customFormat="1" ht="69" customHeight="1" x14ac:dyDescent="0.25">
      <c r="A333" s="115" t="s">
        <v>4702</v>
      </c>
      <c r="B333" s="121" t="s">
        <v>7</v>
      </c>
      <c r="C333" s="122" t="s">
        <v>1497</v>
      </c>
      <c r="D333" s="122" t="s">
        <v>1498</v>
      </c>
      <c r="E333" s="123" t="s">
        <v>1492</v>
      </c>
      <c r="F333" s="132" t="s">
        <v>1501</v>
      </c>
      <c r="G333" s="132" t="s">
        <v>91</v>
      </c>
      <c r="H333" s="132" t="s">
        <v>1494</v>
      </c>
      <c r="I333" s="132"/>
      <c r="J333" s="132" t="s">
        <v>1502</v>
      </c>
      <c r="K333" s="132">
        <v>123</v>
      </c>
      <c r="L333" s="132">
        <v>123</v>
      </c>
      <c r="M333" s="132">
        <v>123</v>
      </c>
      <c r="N333" s="133"/>
      <c r="O333" s="133"/>
      <c r="P333" s="131"/>
      <c r="Q333" s="116" t="s">
        <v>98</v>
      </c>
      <c r="R333" s="116" t="s">
        <v>4738</v>
      </c>
      <c r="S333" s="116"/>
      <c r="U333" s="29"/>
      <c r="V333" s="29"/>
      <c r="W333" s="29"/>
      <c r="X333" s="29"/>
      <c r="Y333" s="29"/>
      <c r="Z333" s="29"/>
      <c r="AA333" s="29"/>
      <c r="AB333" s="29"/>
      <c r="AC333" s="29"/>
      <c r="AD333" s="29"/>
      <c r="AE333" s="29"/>
      <c r="AF333" s="29"/>
      <c r="AG333" s="29"/>
      <c r="AH333" s="29"/>
      <c r="AI333" s="29"/>
      <c r="AJ333" s="29"/>
    </row>
    <row r="334" spans="1:36" s="30" customFormat="1" ht="69" customHeight="1" x14ac:dyDescent="0.25">
      <c r="A334" s="115" t="s">
        <v>4702</v>
      </c>
      <c r="B334" s="121" t="s">
        <v>7</v>
      </c>
      <c r="C334" s="122" t="s">
        <v>1497</v>
      </c>
      <c r="D334" s="122" t="s">
        <v>1498</v>
      </c>
      <c r="E334" s="123" t="s">
        <v>1492</v>
      </c>
      <c r="F334" s="132" t="s">
        <v>1504</v>
      </c>
      <c r="G334" s="132" t="s">
        <v>91</v>
      </c>
      <c r="H334" s="132" t="s">
        <v>1494</v>
      </c>
      <c r="I334" s="132"/>
      <c r="J334" s="132" t="s">
        <v>1505</v>
      </c>
      <c r="K334" s="132">
        <v>229</v>
      </c>
      <c r="L334" s="132">
        <v>229</v>
      </c>
      <c r="M334" s="132">
        <v>229</v>
      </c>
      <c r="N334" s="133"/>
      <c r="O334" s="133"/>
      <c r="P334" s="131"/>
      <c r="Q334" s="116" t="s">
        <v>98</v>
      </c>
      <c r="R334" s="116" t="s">
        <v>4738</v>
      </c>
      <c r="S334" s="116"/>
      <c r="U334" s="29"/>
      <c r="V334" s="29"/>
      <c r="W334" s="29"/>
      <c r="X334" s="29"/>
      <c r="Y334" s="29"/>
      <c r="Z334" s="29"/>
      <c r="AA334" s="29"/>
      <c r="AB334" s="29"/>
      <c r="AC334" s="29"/>
      <c r="AD334" s="29"/>
      <c r="AE334" s="29"/>
      <c r="AF334" s="29"/>
      <c r="AG334" s="29"/>
      <c r="AH334" s="29"/>
      <c r="AI334" s="29"/>
      <c r="AJ334" s="29"/>
    </row>
    <row r="335" spans="1:36" s="30" customFormat="1" ht="69" customHeight="1" x14ac:dyDescent="0.25">
      <c r="A335" s="115" t="s">
        <v>4702</v>
      </c>
      <c r="B335" s="121" t="s">
        <v>7</v>
      </c>
      <c r="C335" s="122" t="s">
        <v>1497</v>
      </c>
      <c r="D335" s="122" t="s">
        <v>1498</v>
      </c>
      <c r="E335" s="123" t="s">
        <v>1492</v>
      </c>
      <c r="F335" s="132" t="s">
        <v>1506</v>
      </c>
      <c r="G335" s="132" t="s">
        <v>91</v>
      </c>
      <c r="H335" s="132" t="s">
        <v>1494</v>
      </c>
      <c r="I335" s="132"/>
      <c r="J335" s="132" t="s">
        <v>1507</v>
      </c>
      <c r="K335" s="132">
        <v>123</v>
      </c>
      <c r="L335" s="132">
        <v>123</v>
      </c>
      <c r="M335" s="132">
        <v>123</v>
      </c>
      <c r="N335" s="133"/>
      <c r="O335" s="133"/>
      <c r="P335" s="131"/>
      <c r="Q335" s="116" t="s">
        <v>98</v>
      </c>
      <c r="R335" s="116" t="s">
        <v>4738</v>
      </c>
      <c r="S335" s="116"/>
      <c r="U335" s="29"/>
      <c r="V335" s="29"/>
      <c r="W335" s="29"/>
      <c r="X335" s="29"/>
      <c r="Y335" s="29"/>
      <c r="Z335" s="29"/>
      <c r="AA335" s="29"/>
      <c r="AB335" s="29"/>
      <c r="AC335" s="29"/>
      <c r="AD335" s="29"/>
      <c r="AE335" s="29"/>
      <c r="AF335" s="29"/>
      <c r="AG335" s="29"/>
      <c r="AH335" s="29"/>
      <c r="AI335" s="29"/>
      <c r="AJ335" s="29"/>
    </row>
    <row r="336" spans="1:36" s="30" customFormat="1" ht="69" customHeight="1" x14ac:dyDescent="0.25">
      <c r="A336" s="115" t="s">
        <v>4702</v>
      </c>
      <c r="B336" s="121" t="s">
        <v>7</v>
      </c>
      <c r="C336" s="122" t="s">
        <v>1497</v>
      </c>
      <c r="D336" s="122" t="s">
        <v>1498</v>
      </c>
      <c r="E336" s="123" t="s">
        <v>1492</v>
      </c>
      <c r="F336" s="132" t="s">
        <v>1508</v>
      </c>
      <c r="G336" s="132" t="s">
        <v>91</v>
      </c>
      <c r="H336" s="132" t="s">
        <v>1494</v>
      </c>
      <c r="I336" s="132"/>
      <c r="J336" s="132" t="s">
        <v>1509</v>
      </c>
      <c r="K336" s="132">
        <v>123</v>
      </c>
      <c r="L336" s="132">
        <v>123</v>
      </c>
      <c r="M336" s="132">
        <v>123</v>
      </c>
      <c r="N336" s="133"/>
      <c r="O336" s="133"/>
      <c r="P336" s="131"/>
      <c r="Q336" s="116" t="s">
        <v>98</v>
      </c>
      <c r="R336" s="116" t="s">
        <v>4738</v>
      </c>
      <c r="S336" s="116"/>
      <c r="U336" s="29"/>
      <c r="V336" s="29"/>
      <c r="W336" s="29"/>
      <c r="X336" s="29"/>
      <c r="Y336" s="29"/>
      <c r="Z336" s="29"/>
      <c r="AA336" s="29"/>
      <c r="AB336" s="29"/>
      <c r="AC336" s="29"/>
      <c r="AD336" s="29"/>
      <c r="AE336" s="29"/>
      <c r="AF336" s="29"/>
      <c r="AG336" s="29"/>
      <c r="AH336" s="29"/>
      <c r="AI336" s="29"/>
      <c r="AJ336" s="29"/>
    </row>
    <row r="337" spans="1:36" s="30" customFormat="1" ht="69" customHeight="1" x14ac:dyDescent="0.25">
      <c r="A337" s="115" t="s">
        <v>4702</v>
      </c>
      <c r="B337" s="121" t="s">
        <v>7</v>
      </c>
      <c r="C337" s="122" t="s">
        <v>1497</v>
      </c>
      <c r="D337" s="122" t="s">
        <v>1498</v>
      </c>
      <c r="E337" s="123" t="s">
        <v>1492</v>
      </c>
      <c r="F337" s="132" t="s">
        <v>1510</v>
      </c>
      <c r="G337" s="132" t="s">
        <v>91</v>
      </c>
      <c r="H337" s="132" t="s">
        <v>1494</v>
      </c>
      <c r="I337" s="132"/>
      <c r="J337" s="132" t="s">
        <v>1509</v>
      </c>
      <c r="K337" s="132">
        <v>229</v>
      </c>
      <c r="L337" s="132">
        <v>229</v>
      </c>
      <c r="M337" s="132">
        <v>229</v>
      </c>
      <c r="N337" s="133"/>
      <c r="O337" s="133"/>
      <c r="P337" s="131"/>
      <c r="Q337" s="116" t="s">
        <v>98</v>
      </c>
      <c r="R337" s="116" t="s">
        <v>4738</v>
      </c>
      <c r="S337" s="116"/>
      <c r="U337" s="29"/>
      <c r="V337" s="29"/>
      <c r="W337" s="29"/>
      <c r="X337" s="29"/>
      <c r="Y337" s="29"/>
      <c r="Z337" s="29"/>
      <c r="AA337" s="29"/>
      <c r="AB337" s="29"/>
      <c r="AC337" s="29"/>
      <c r="AD337" s="29"/>
      <c r="AE337" s="29"/>
      <c r="AF337" s="29"/>
      <c r="AG337" s="29"/>
      <c r="AH337" s="29"/>
      <c r="AI337" s="29"/>
      <c r="AJ337" s="29"/>
    </row>
    <row r="338" spans="1:36" s="30" customFormat="1" ht="69" customHeight="1" x14ac:dyDescent="0.25">
      <c r="A338" s="115" t="s">
        <v>4702</v>
      </c>
      <c r="B338" s="121" t="s">
        <v>7</v>
      </c>
      <c r="C338" s="122" t="s">
        <v>1497</v>
      </c>
      <c r="D338" s="122" t="s">
        <v>1498</v>
      </c>
      <c r="E338" s="123" t="s">
        <v>1492</v>
      </c>
      <c r="F338" s="132" t="s">
        <v>1511</v>
      </c>
      <c r="G338" s="132" t="s">
        <v>91</v>
      </c>
      <c r="H338" s="132" t="s">
        <v>1494</v>
      </c>
      <c r="I338" s="132"/>
      <c r="J338" s="132" t="s">
        <v>1512</v>
      </c>
      <c r="K338" s="132">
        <v>18</v>
      </c>
      <c r="L338" s="132">
        <v>18</v>
      </c>
      <c r="M338" s="132">
        <v>18</v>
      </c>
      <c r="N338" s="133"/>
      <c r="O338" s="133"/>
      <c r="P338" s="131"/>
      <c r="Q338" s="116" t="s">
        <v>98</v>
      </c>
      <c r="R338" s="116" t="s">
        <v>4738</v>
      </c>
      <c r="S338" s="116"/>
      <c r="U338" s="29"/>
      <c r="V338" s="29"/>
      <c r="W338" s="29"/>
      <c r="X338" s="29"/>
      <c r="Y338" s="29"/>
      <c r="Z338" s="29"/>
      <c r="AA338" s="29"/>
      <c r="AB338" s="29"/>
      <c r="AC338" s="29"/>
      <c r="AD338" s="29"/>
      <c r="AE338" s="29"/>
      <c r="AF338" s="29"/>
      <c r="AG338" s="29"/>
      <c r="AH338" s="29"/>
      <c r="AI338" s="29"/>
      <c r="AJ338" s="29"/>
    </row>
    <row r="339" spans="1:36" s="30" customFormat="1" ht="69" customHeight="1" x14ac:dyDescent="0.25">
      <c r="A339" s="115" t="s">
        <v>4702</v>
      </c>
      <c r="B339" s="121" t="s">
        <v>7</v>
      </c>
      <c r="C339" s="122" t="s">
        <v>1497</v>
      </c>
      <c r="D339" s="122" t="s">
        <v>1498</v>
      </c>
      <c r="E339" s="123" t="s">
        <v>1492</v>
      </c>
      <c r="F339" s="132" t="s">
        <v>1513</v>
      </c>
      <c r="G339" s="132" t="s">
        <v>91</v>
      </c>
      <c r="H339" s="132" t="s">
        <v>1494</v>
      </c>
      <c r="I339" s="132"/>
      <c r="J339" s="132" t="s">
        <v>1514</v>
      </c>
      <c r="K339" s="132">
        <v>18</v>
      </c>
      <c r="L339" s="132">
        <v>18</v>
      </c>
      <c r="M339" s="132">
        <v>18</v>
      </c>
      <c r="N339" s="133"/>
      <c r="O339" s="133"/>
      <c r="P339" s="131"/>
      <c r="Q339" s="116" t="s">
        <v>98</v>
      </c>
      <c r="R339" s="116" t="s">
        <v>4738</v>
      </c>
      <c r="S339" s="116"/>
      <c r="U339" s="29"/>
      <c r="V339" s="29"/>
      <c r="W339" s="29"/>
      <c r="X339" s="29"/>
      <c r="Y339" s="29"/>
      <c r="Z339" s="29"/>
      <c r="AA339" s="29"/>
      <c r="AB339" s="29"/>
      <c r="AC339" s="29"/>
      <c r="AD339" s="29"/>
      <c r="AE339" s="29"/>
      <c r="AF339" s="29"/>
      <c r="AG339" s="29"/>
      <c r="AH339" s="29"/>
      <c r="AI339" s="29"/>
      <c r="AJ339" s="29"/>
    </row>
    <row r="340" spans="1:36" s="30" customFormat="1" ht="69" customHeight="1" x14ac:dyDescent="0.25">
      <c r="A340" s="115" t="s">
        <v>4702</v>
      </c>
      <c r="B340" s="121" t="s">
        <v>7</v>
      </c>
      <c r="C340" s="122" t="s">
        <v>1497</v>
      </c>
      <c r="D340" s="122" t="s">
        <v>1498</v>
      </c>
      <c r="E340" s="123" t="s">
        <v>1492</v>
      </c>
      <c r="F340" s="132" t="s">
        <v>1515</v>
      </c>
      <c r="G340" s="132" t="s">
        <v>91</v>
      </c>
      <c r="H340" s="132" t="s">
        <v>1494</v>
      </c>
      <c r="I340" s="132"/>
      <c r="J340" s="132" t="s">
        <v>1516</v>
      </c>
      <c r="K340" s="132">
        <v>7</v>
      </c>
      <c r="L340" s="132">
        <v>7</v>
      </c>
      <c r="M340" s="132">
        <v>7</v>
      </c>
      <c r="N340" s="133"/>
      <c r="O340" s="133"/>
      <c r="P340" s="131"/>
      <c r="Q340" s="116" t="s">
        <v>98</v>
      </c>
      <c r="R340" s="116" t="s">
        <v>4738</v>
      </c>
      <c r="S340" s="116"/>
      <c r="U340" s="29"/>
      <c r="V340" s="29"/>
      <c r="W340" s="29"/>
      <c r="X340" s="29"/>
      <c r="Y340" s="29"/>
      <c r="Z340" s="29"/>
      <c r="AA340" s="29"/>
      <c r="AB340" s="29"/>
      <c r="AC340" s="29"/>
      <c r="AD340" s="29"/>
      <c r="AE340" s="29"/>
      <c r="AF340" s="29"/>
      <c r="AG340" s="29"/>
      <c r="AH340" s="29"/>
      <c r="AI340" s="29"/>
      <c r="AJ340" s="29"/>
    </row>
    <row r="341" spans="1:36" s="30" customFormat="1" ht="69" customHeight="1" x14ac:dyDescent="0.25">
      <c r="A341" s="115" t="s">
        <v>4702</v>
      </c>
      <c r="B341" s="121" t="s">
        <v>7</v>
      </c>
      <c r="C341" s="122" t="s">
        <v>1497</v>
      </c>
      <c r="D341" s="122" t="s">
        <v>1498</v>
      </c>
      <c r="E341" s="123" t="s">
        <v>1492</v>
      </c>
      <c r="F341" s="132" t="s">
        <v>1517</v>
      </c>
      <c r="G341" s="132" t="s">
        <v>91</v>
      </c>
      <c r="H341" s="132" t="s">
        <v>1494</v>
      </c>
      <c r="I341" s="132"/>
      <c r="J341" s="132" t="s">
        <v>1516</v>
      </c>
      <c r="K341" s="132">
        <v>123</v>
      </c>
      <c r="L341" s="132">
        <v>123</v>
      </c>
      <c r="M341" s="132">
        <v>123</v>
      </c>
      <c r="N341" s="133"/>
      <c r="O341" s="133"/>
      <c r="P341" s="131"/>
      <c r="Q341" s="116" t="s">
        <v>98</v>
      </c>
      <c r="R341" s="116" t="s">
        <v>4738</v>
      </c>
      <c r="S341" s="116"/>
      <c r="U341" s="29"/>
      <c r="V341" s="29"/>
      <c r="W341" s="29"/>
      <c r="X341" s="29"/>
      <c r="Y341" s="29"/>
      <c r="Z341" s="29"/>
      <c r="AA341" s="29"/>
      <c r="AB341" s="29"/>
      <c r="AC341" s="29"/>
      <c r="AD341" s="29"/>
      <c r="AE341" s="29"/>
      <c r="AF341" s="29"/>
      <c r="AG341" s="29"/>
      <c r="AH341" s="29"/>
      <c r="AI341" s="29"/>
      <c r="AJ341" s="29"/>
    </row>
    <row r="342" spans="1:36" s="30" customFormat="1" ht="69" customHeight="1" x14ac:dyDescent="0.25">
      <c r="A342" s="115" t="s">
        <v>4702</v>
      </c>
      <c r="B342" s="121" t="s">
        <v>7</v>
      </c>
      <c r="C342" s="122" t="s">
        <v>1497</v>
      </c>
      <c r="D342" s="122" t="s">
        <v>1498</v>
      </c>
      <c r="E342" s="123" t="s">
        <v>1492</v>
      </c>
      <c r="F342" s="132" t="s">
        <v>1518</v>
      </c>
      <c r="G342" s="132" t="s">
        <v>91</v>
      </c>
      <c r="H342" s="132" t="s">
        <v>1494</v>
      </c>
      <c r="I342" s="132"/>
      <c r="J342" s="132" t="s">
        <v>1509</v>
      </c>
      <c r="K342" s="132">
        <v>123</v>
      </c>
      <c r="L342" s="132">
        <v>123</v>
      </c>
      <c r="M342" s="132">
        <v>123</v>
      </c>
      <c r="N342" s="133"/>
      <c r="O342" s="133"/>
      <c r="P342" s="131"/>
      <c r="Q342" s="116" t="s">
        <v>98</v>
      </c>
      <c r="R342" s="116" t="s">
        <v>4738</v>
      </c>
      <c r="S342" s="116"/>
      <c r="U342" s="29"/>
      <c r="V342" s="29"/>
      <c r="W342" s="29"/>
      <c r="X342" s="29"/>
      <c r="Y342" s="29"/>
      <c r="Z342" s="29"/>
      <c r="AA342" s="29"/>
      <c r="AB342" s="29"/>
      <c r="AC342" s="29"/>
      <c r="AD342" s="29"/>
      <c r="AE342" s="29"/>
      <c r="AF342" s="29"/>
      <c r="AG342" s="29"/>
      <c r="AH342" s="29"/>
      <c r="AI342" s="29"/>
      <c r="AJ342" s="29"/>
    </row>
    <row r="343" spans="1:36" s="30" customFormat="1" ht="69" customHeight="1" x14ac:dyDescent="0.25">
      <c r="A343" s="115" t="s">
        <v>4702</v>
      </c>
      <c r="B343" s="121" t="s">
        <v>7</v>
      </c>
      <c r="C343" s="122" t="s">
        <v>1497</v>
      </c>
      <c r="D343" s="122" t="s">
        <v>1498</v>
      </c>
      <c r="E343" s="123" t="s">
        <v>1492</v>
      </c>
      <c r="F343" s="132" t="s">
        <v>1519</v>
      </c>
      <c r="G343" s="132" t="s">
        <v>91</v>
      </c>
      <c r="H343" s="132" t="s">
        <v>1494</v>
      </c>
      <c r="I343" s="132"/>
      <c r="J343" s="132" t="s">
        <v>1520</v>
      </c>
      <c r="K343" s="132">
        <v>229</v>
      </c>
      <c r="L343" s="132">
        <v>229</v>
      </c>
      <c r="M343" s="132">
        <v>229</v>
      </c>
      <c r="N343" s="133"/>
      <c r="O343" s="133"/>
      <c r="P343" s="131"/>
      <c r="Q343" s="116" t="s">
        <v>98</v>
      </c>
      <c r="R343" s="116" t="s">
        <v>4738</v>
      </c>
      <c r="S343" s="116"/>
      <c r="U343" s="29"/>
      <c r="V343" s="29"/>
      <c r="W343" s="29"/>
      <c r="X343" s="29"/>
      <c r="Y343" s="29"/>
      <c r="Z343" s="29"/>
      <c r="AA343" s="29"/>
      <c r="AB343" s="29"/>
      <c r="AC343" s="29"/>
      <c r="AD343" s="29"/>
      <c r="AE343" s="29"/>
      <c r="AF343" s="29"/>
      <c r="AG343" s="29"/>
      <c r="AH343" s="29"/>
      <c r="AI343" s="29"/>
      <c r="AJ343" s="29"/>
    </row>
    <row r="344" spans="1:36" s="30" customFormat="1" ht="69" customHeight="1" x14ac:dyDescent="0.25">
      <c r="A344" s="115" t="s">
        <v>4702</v>
      </c>
      <c r="B344" s="121" t="s">
        <v>7</v>
      </c>
      <c r="C344" s="122" t="s">
        <v>1585</v>
      </c>
      <c r="D344" s="122" t="s">
        <v>1586</v>
      </c>
      <c r="E344" s="123" t="s">
        <v>1560</v>
      </c>
      <c r="F344" s="132" t="s">
        <v>1582</v>
      </c>
      <c r="G344" s="132" t="s">
        <v>91</v>
      </c>
      <c r="H344" s="132" t="s">
        <v>1583</v>
      </c>
      <c r="I344" s="132"/>
      <c r="J344" s="132" t="s">
        <v>1584</v>
      </c>
      <c r="K344" s="132">
        <v>45</v>
      </c>
      <c r="L344" s="132">
        <v>100</v>
      </c>
      <c r="M344" s="132">
        <v>120</v>
      </c>
      <c r="N344" s="133">
        <v>13930</v>
      </c>
      <c r="O344" s="133">
        <v>6360.45</v>
      </c>
      <c r="P344" s="131">
        <v>13930</v>
      </c>
      <c r="Q344" s="116" t="s">
        <v>98</v>
      </c>
      <c r="R344" s="116" t="s">
        <v>4730</v>
      </c>
      <c r="S344" s="116" t="s">
        <v>4728</v>
      </c>
      <c r="U344" s="29"/>
      <c r="V344" s="29"/>
      <c r="W344" s="29"/>
      <c r="X344" s="29"/>
      <c r="Y344" s="29"/>
      <c r="Z344" s="29"/>
      <c r="AA344" s="29"/>
      <c r="AB344" s="29"/>
      <c r="AC344" s="29"/>
      <c r="AD344" s="29"/>
      <c r="AE344" s="29"/>
      <c r="AF344" s="29"/>
      <c r="AG344" s="29"/>
      <c r="AH344" s="29"/>
      <c r="AI344" s="29"/>
      <c r="AJ344" s="29"/>
    </row>
    <row r="345" spans="1:36" s="30" customFormat="1" ht="69" customHeight="1" x14ac:dyDescent="0.25">
      <c r="A345" s="119" t="s">
        <v>4702</v>
      </c>
      <c r="B345" s="121" t="s">
        <v>7</v>
      </c>
      <c r="C345" s="122" t="s">
        <v>1590</v>
      </c>
      <c r="D345" s="122" t="s">
        <v>1591</v>
      </c>
      <c r="E345" s="123" t="s">
        <v>1587</v>
      </c>
      <c r="F345" s="132" t="s">
        <v>1588</v>
      </c>
      <c r="G345" s="132" t="s">
        <v>91</v>
      </c>
      <c r="H345" s="132" t="s">
        <v>1589</v>
      </c>
      <c r="I345" s="132"/>
      <c r="J345" s="132"/>
      <c r="K345" s="132"/>
      <c r="L345" s="132"/>
      <c r="M345" s="132"/>
      <c r="N345" s="133">
        <v>15000</v>
      </c>
      <c r="O345" s="133">
        <v>6187.33</v>
      </c>
      <c r="P345" s="131">
        <v>15000</v>
      </c>
      <c r="Q345" s="116" t="s">
        <v>98</v>
      </c>
      <c r="R345" s="116" t="s">
        <v>4838</v>
      </c>
      <c r="S345" s="116"/>
      <c r="U345" s="29"/>
      <c r="V345" s="29"/>
      <c r="W345" s="29"/>
      <c r="X345" s="29"/>
      <c r="Y345" s="29"/>
      <c r="Z345" s="29"/>
      <c r="AA345" s="29"/>
      <c r="AB345" s="29"/>
      <c r="AC345" s="29"/>
      <c r="AD345" s="29"/>
      <c r="AE345" s="29"/>
      <c r="AF345" s="29"/>
      <c r="AG345" s="29"/>
      <c r="AH345" s="29"/>
      <c r="AI345" s="29"/>
      <c r="AJ345" s="29"/>
    </row>
    <row r="346" spans="1:36" s="30" customFormat="1" ht="69" customHeight="1" x14ac:dyDescent="0.25">
      <c r="A346" s="119" t="s">
        <v>4702</v>
      </c>
      <c r="B346" s="121" t="s">
        <v>7</v>
      </c>
      <c r="C346" s="122" t="s">
        <v>1590</v>
      </c>
      <c r="D346" s="122" t="s">
        <v>1591</v>
      </c>
      <c r="E346" s="123" t="s">
        <v>1587</v>
      </c>
      <c r="F346" s="132" t="s">
        <v>1592</v>
      </c>
      <c r="G346" s="132" t="s">
        <v>91</v>
      </c>
      <c r="H346" s="132" t="s">
        <v>1589</v>
      </c>
      <c r="I346" s="132"/>
      <c r="J346" s="132"/>
      <c r="K346" s="132"/>
      <c r="L346" s="132"/>
      <c r="M346" s="132"/>
      <c r="N346" s="133"/>
      <c r="O346" s="133"/>
      <c r="P346" s="131"/>
      <c r="Q346" s="116" t="s">
        <v>98</v>
      </c>
      <c r="R346" s="116" t="s">
        <v>4838</v>
      </c>
      <c r="S346" s="116"/>
      <c r="U346" s="29"/>
      <c r="V346" s="29"/>
      <c r="W346" s="29"/>
      <c r="X346" s="29"/>
      <c r="Y346" s="29"/>
      <c r="Z346" s="29"/>
      <c r="AA346" s="29"/>
      <c r="AB346" s="29"/>
      <c r="AC346" s="29"/>
      <c r="AD346" s="29"/>
      <c r="AE346" s="29"/>
      <c r="AF346" s="29"/>
      <c r="AG346" s="29"/>
      <c r="AH346" s="29"/>
      <c r="AI346" s="29"/>
      <c r="AJ346" s="29"/>
    </row>
    <row r="347" spans="1:36" s="30" customFormat="1" ht="69" customHeight="1" x14ac:dyDescent="0.25">
      <c r="A347" s="119" t="s">
        <v>4702</v>
      </c>
      <c r="B347" s="121" t="s">
        <v>7</v>
      </c>
      <c r="C347" s="122" t="s">
        <v>1590</v>
      </c>
      <c r="D347" s="122" t="s">
        <v>1591</v>
      </c>
      <c r="E347" s="123" t="s">
        <v>1587</v>
      </c>
      <c r="F347" s="132" t="s">
        <v>1593</v>
      </c>
      <c r="G347" s="132" t="s">
        <v>91</v>
      </c>
      <c r="H347" s="132" t="s">
        <v>1589</v>
      </c>
      <c r="I347" s="132"/>
      <c r="J347" s="132"/>
      <c r="K347" s="132"/>
      <c r="L347" s="132"/>
      <c r="M347" s="132"/>
      <c r="N347" s="133"/>
      <c r="O347" s="133"/>
      <c r="P347" s="131"/>
      <c r="Q347" s="116" t="s">
        <v>98</v>
      </c>
      <c r="R347" s="116" t="s">
        <v>4838</v>
      </c>
      <c r="S347" s="116"/>
      <c r="U347" s="29"/>
      <c r="V347" s="29"/>
      <c r="W347" s="29"/>
      <c r="X347" s="29"/>
      <c r="Y347" s="29"/>
      <c r="Z347" s="29"/>
      <c r="AA347" s="29"/>
      <c r="AB347" s="29"/>
      <c r="AC347" s="29"/>
      <c r="AD347" s="29"/>
      <c r="AE347" s="29"/>
      <c r="AF347" s="29"/>
      <c r="AG347" s="29"/>
      <c r="AH347" s="29"/>
      <c r="AI347" s="29"/>
      <c r="AJ347" s="29"/>
    </row>
    <row r="348" spans="1:36" s="30" customFormat="1" ht="69" customHeight="1" x14ac:dyDescent="0.25">
      <c r="A348" s="119" t="s">
        <v>4702</v>
      </c>
      <c r="B348" s="121" t="s">
        <v>7</v>
      </c>
      <c r="C348" s="122" t="s">
        <v>1590</v>
      </c>
      <c r="D348" s="122" t="s">
        <v>1591</v>
      </c>
      <c r="E348" s="123" t="s">
        <v>1587</v>
      </c>
      <c r="F348" s="132" t="s">
        <v>1594</v>
      </c>
      <c r="G348" s="132" t="s">
        <v>91</v>
      </c>
      <c r="H348" s="132" t="s">
        <v>1589</v>
      </c>
      <c r="I348" s="132"/>
      <c r="J348" s="132"/>
      <c r="K348" s="132"/>
      <c r="L348" s="132"/>
      <c r="M348" s="132"/>
      <c r="N348" s="133"/>
      <c r="O348" s="133"/>
      <c r="P348" s="131"/>
      <c r="Q348" s="116" t="s">
        <v>98</v>
      </c>
      <c r="R348" s="116" t="s">
        <v>4838</v>
      </c>
      <c r="S348" s="116"/>
      <c r="U348" s="29"/>
      <c r="V348" s="29"/>
      <c r="W348" s="29"/>
      <c r="X348" s="29"/>
      <c r="Y348" s="29"/>
      <c r="Z348" s="29"/>
      <c r="AA348" s="29"/>
      <c r="AB348" s="29"/>
      <c r="AC348" s="29"/>
      <c r="AD348" s="29"/>
      <c r="AE348" s="29"/>
      <c r="AF348" s="29"/>
      <c r="AG348" s="29"/>
      <c r="AH348" s="29"/>
      <c r="AI348" s="29"/>
      <c r="AJ348" s="29"/>
    </row>
    <row r="349" spans="1:36" s="30" customFormat="1" ht="69" customHeight="1" x14ac:dyDescent="0.25">
      <c r="A349" s="119" t="s">
        <v>4702</v>
      </c>
      <c r="B349" s="121" t="s">
        <v>7</v>
      </c>
      <c r="C349" s="122" t="s">
        <v>1590</v>
      </c>
      <c r="D349" s="122" t="s">
        <v>1591</v>
      </c>
      <c r="E349" s="123" t="s">
        <v>1587</v>
      </c>
      <c r="F349" s="132" t="s">
        <v>1595</v>
      </c>
      <c r="G349" s="132" t="s">
        <v>91</v>
      </c>
      <c r="H349" s="132" t="s">
        <v>1589</v>
      </c>
      <c r="I349" s="132"/>
      <c r="J349" s="132"/>
      <c r="K349" s="132"/>
      <c r="L349" s="132"/>
      <c r="M349" s="132"/>
      <c r="N349" s="133"/>
      <c r="O349" s="133"/>
      <c r="P349" s="131"/>
      <c r="Q349" s="116" t="s">
        <v>98</v>
      </c>
      <c r="R349" s="116" t="s">
        <v>4838</v>
      </c>
      <c r="S349" s="116"/>
      <c r="U349" s="29"/>
      <c r="V349" s="29"/>
      <c r="W349" s="29"/>
      <c r="X349" s="29"/>
      <c r="Y349" s="29"/>
      <c r="Z349" s="29"/>
      <c r="AA349" s="29"/>
      <c r="AB349" s="29"/>
      <c r="AC349" s="29"/>
      <c r="AD349" s="29"/>
      <c r="AE349" s="29"/>
      <c r="AF349" s="29"/>
      <c r="AG349" s="29"/>
      <c r="AH349" s="29"/>
      <c r="AI349" s="29"/>
      <c r="AJ349" s="29"/>
    </row>
    <row r="350" spans="1:36" s="30" customFormat="1" ht="69" customHeight="1" x14ac:dyDescent="0.25">
      <c r="A350" s="119" t="s">
        <v>4702</v>
      </c>
      <c r="B350" s="121" t="s">
        <v>7</v>
      </c>
      <c r="C350" s="122" t="s">
        <v>1604</v>
      </c>
      <c r="D350" s="122" t="s">
        <v>1596</v>
      </c>
      <c r="E350" s="123" t="s">
        <v>1596</v>
      </c>
      <c r="F350" s="132" t="s">
        <v>1597</v>
      </c>
      <c r="G350" s="132" t="s">
        <v>91</v>
      </c>
      <c r="H350" s="132" t="s">
        <v>1598</v>
      </c>
      <c r="I350" s="132" t="s">
        <v>1599</v>
      </c>
      <c r="J350" s="132" t="s">
        <v>1601</v>
      </c>
      <c r="K350" s="132">
        <v>5</v>
      </c>
      <c r="L350" s="132" t="s">
        <v>1602</v>
      </c>
      <c r="M350" s="132">
        <v>5</v>
      </c>
      <c r="N350" s="133">
        <v>9000</v>
      </c>
      <c r="O350" s="133">
        <v>0</v>
      </c>
      <c r="P350" s="131">
        <v>9000</v>
      </c>
      <c r="Q350" s="116" t="s">
        <v>98</v>
      </c>
      <c r="R350" s="116" t="s">
        <v>4837</v>
      </c>
      <c r="S350" s="116" t="s">
        <v>1600</v>
      </c>
      <c r="U350" s="29"/>
      <c r="V350" s="29"/>
      <c r="W350" s="29"/>
      <c r="X350" s="29"/>
      <c r="Y350" s="29"/>
      <c r="Z350" s="29"/>
      <c r="AA350" s="29"/>
      <c r="AB350" s="29"/>
      <c r="AC350" s="29"/>
      <c r="AD350" s="29"/>
      <c r="AE350" s="29"/>
      <c r="AF350" s="29"/>
      <c r="AG350" s="29"/>
      <c r="AH350" s="29"/>
      <c r="AI350" s="29"/>
      <c r="AJ350" s="29"/>
    </row>
    <row r="351" spans="1:36" s="30" customFormat="1" ht="69" customHeight="1" x14ac:dyDescent="0.25">
      <c r="A351" s="117" t="s">
        <v>4706</v>
      </c>
      <c r="B351" s="121" t="s">
        <v>7</v>
      </c>
      <c r="C351" s="122" t="s">
        <v>1610</v>
      </c>
      <c r="D351" s="122" t="s">
        <v>1611</v>
      </c>
      <c r="E351" s="123" t="s">
        <v>1605</v>
      </c>
      <c r="F351" s="132" t="s">
        <v>1606</v>
      </c>
      <c r="G351" s="132" t="s">
        <v>91</v>
      </c>
      <c r="H351" s="132" t="s">
        <v>1607</v>
      </c>
      <c r="I351" s="132"/>
      <c r="J351" s="132" t="s">
        <v>1608</v>
      </c>
      <c r="K351" s="132">
        <v>3</v>
      </c>
      <c r="L351" s="132">
        <v>3</v>
      </c>
      <c r="M351" s="132">
        <v>3</v>
      </c>
      <c r="N351" s="133">
        <v>11000</v>
      </c>
      <c r="O351" s="133">
        <v>7372.36</v>
      </c>
      <c r="P351" s="131">
        <v>11000</v>
      </c>
      <c r="Q351" s="116" t="s">
        <v>113</v>
      </c>
      <c r="R351" s="116" t="s">
        <v>713</v>
      </c>
      <c r="S351" s="116"/>
      <c r="U351" s="29"/>
      <c r="V351" s="29"/>
      <c r="W351" s="29"/>
      <c r="X351" s="29"/>
      <c r="Y351" s="29"/>
      <c r="Z351" s="29"/>
      <c r="AA351" s="29"/>
      <c r="AB351" s="29"/>
      <c r="AC351" s="29"/>
      <c r="AD351" s="29"/>
      <c r="AE351" s="29"/>
      <c r="AF351" s="29"/>
      <c r="AG351" s="29"/>
      <c r="AH351" s="29"/>
      <c r="AI351" s="29"/>
      <c r="AJ351" s="29"/>
    </row>
    <row r="352" spans="1:36" s="30" customFormat="1" ht="69" customHeight="1" x14ac:dyDescent="0.25">
      <c r="A352" s="119" t="s">
        <v>4702</v>
      </c>
      <c r="B352" s="121" t="s">
        <v>7</v>
      </c>
      <c r="C352" s="122" t="s">
        <v>1615</v>
      </c>
      <c r="D352" s="122" t="s">
        <v>1616</v>
      </c>
      <c r="E352" s="123" t="s">
        <v>1560</v>
      </c>
      <c r="F352" s="132" t="s">
        <v>1612</v>
      </c>
      <c r="G352" s="132" t="s">
        <v>91</v>
      </c>
      <c r="H352" s="132" t="s">
        <v>1613</v>
      </c>
      <c r="I352" s="132"/>
      <c r="J352" s="132" t="s">
        <v>1614</v>
      </c>
      <c r="K352" s="132">
        <v>800</v>
      </c>
      <c r="L352" s="132">
        <v>946</v>
      </c>
      <c r="M352" s="132">
        <v>800</v>
      </c>
      <c r="N352" s="133">
        <v>15500</v>
      </c>
      <c r="O352" s="133">
        <v>1500</v>
      </c>
      <c r="P352" s="131">
        <v>15500</v>
      </c>
      <c r="Q352" s="116" t="s">
        <v>98</v>
      </c>
      <c r="R352" s="116" t="s">
        <v>4838</v>
      </c>
      <c r="S352" s="116" t="s">
        <v>4728</v>
      </c>
      <c r="U352" s="29"/>
      <c r="V352" s="29"/>
      <c r="W352" s="29"/>
      <c r="X352" s="29"/>
      <c r="Y352" s="29"/>
      <c r="Z352" s="29"/>
      <c r="AA352" s="29"/>
      <c r="AB352" s="29"/>
      <c r="AC352" s="29"/>
      <c r="AD352" s="29"/>
      <c r="AE352" s="29"/>
      <c r="AF352" s="29"/>
      <c r="AG352" s="29"/>
      <c r="AH352" s="29"/>
      <c r="AI352" s="29"/>
      <c r="AJ352" s="29"/>
    </row>
    <row r="353" spans="1:36" s="30" customFormat="1" ht="69" customHeight="1" x14ac:dyDescent="0.25">
      <c r="A353" s="119" t="s">
        <v>4702</v>
      </c>
      <c r="B353" s="121" t="s">
        <v>7</v>
      </c>
      <c r="C353" s="122" t="s">
        <v>1621</v>
      </c>
      <c r="D353" s="122" t="s">
        <v>1622</v>
      </c>
      <c r="E353" s="123" t="s">
        <v>1617</v>
      </c>
      <c r="F353" s="132" t="s">
        <v>1618</v>
      </c>
      <c r="G353" s="132" t="s">
        <v>91</v>
      </c>
      <c r="H353" s="132" t="s">
        <v>1619</v>
      </c>
      <c r="I353" s="132"/>
      <c r="J353" s="132" t="s">
        <v>1620</v>
      </c>
      <c r="K353" s="132">
        <v>10</v>
      </c>
      <c r="L353" s="132"/>
      <c r="M353" s="132">
        <v>10</v>
      </c>
      <c r="N353" s="133">
        <v>14000</v>
      </c>
      <c r="O353" s="133">
        <v>7333.8</v>
      </c>
      <c r="P353" s="131">
        <v>14000</v>
      </c>
      <c r="Q353" s="116" t="s">
        <v>98</v>
      </c>
      <c r="R353" s="116" t="s">
        <v>4838</v>
      </c>
      <c r="S353" s="116"/>
      <c r="U353" s="29"/>
      <c r="V353" s="29"/>
      <c r="W353" s="29"/>
      <c r="X353" s="29"/>
      <c r="Y353" s="29"/>
      <c r="Z353" s="29"/>
      <c r="AA353" s="29"/>
      <c r="AB353" s="29"/>
      <c r="AC353" s="29"/>
      <c r="AD353" s="29"/>
      <c r="AE353" s="29"/>
      <c r="AF353" s="29"/>
      <c r="AG353" s="29"/>
      <c r="AH353" s="29"/>
      <c r="AI353" s="29"/>
      <c r="AJ353" s="29"/>
    </row>
    <row r="354" spans="1:36" s="30" customFormat="1" ht="69" customHeight="1" x14ac:dyDescent="0.25">
      <c r="A354" s="119" t="s">
        <v>4702</v>
      </c>
      <c r="B354" s="121" t="s">
        <v>7</v>
      </c>
      <c r="C354" s="122" t="s">
        <v>1627</v>
      </c>
      <c r="D354" s="122" t="s">
        <v>1628</v>
      </c>
      <c r="E354" s="123" t="s">
        <v>1623</v>
      </c>
      <c r="F354" s="132" t="s">
        <v>1624</v>
      </c>
      <c r="G354" s="132" t="s">
        <v>91</v>
      </c>
      <c r="H354" s="132" t="s">
        <v>1625</v>
      </c>
      <c r="I354" s="132"/>
      <c r="J354" s="132" t="s">
        <v>1626</v>
      </c>
      <c r="K354" s="132">
        <v>10</v>
      </c>
      <c r="L354" s="132">
        <v>8</v>
      </c>
      <c r="M354" s="132">
        <v>10</v>
      </c>
      <c r="N354" s="133">
        <v>25000</v>
      </c>
      <c r="O354" s="133">
        <v>13790.87</v>
      </c>
      <c r="P354" s="131">
        <v>25000</v>
      </c>
      <c r="Q354" s="116" t="s">
        <v>98</v>
      </c>
      <c r="R354" s="116" t="s">
        <v>4838</v>
      </c>
      <c r="S354" s="116"/>
      <c r="U354" s="29"/>
      <c r="V354" s="29"/>
      <c r="W354" s="29"/>
      <c r="X354" s="29"/>
      <c r="Y354" s="29"/>
      <c r="Z354" s="29"/>
      <c r="AA354" s="29"/>
      <c r="AB354" s="29"/>
      <c r="AC354" s="29"/>
      <c r="AD354" s="29"/>
      <c r="AE354" s="29"/>
      <c r="AF354" s="29"/>
      <c r="AG354" s="29"/>
      <c r="AH354" s="29"/>
      <c r="AI354" s="29"/>
      <c r="AJ354" s="29"/>
    </row>
    <row r="355" spans="1:36" s="30" customFormat="1" ht="69" customHeight="1" x14ac:dyDescent="0.25">
      <c r="A355" s="119" t="s">
        <v>4702</v>
      </c>
      <c r="B355" s="121" t="s">
        <v>7</v>
      </c>
      <c r="C355" s="122" t="s">
        <v>1634</v>
      </c>
      <c r="D355" s="122" t="s">
        <v>1635</v>
      </c>
      <c r="E355" s="123" t="s">
        <v>1629</v>
      </c>
      <c r="F355" s="132" t="s">
        <v>1630</v>
      </c>
      <c r="G355" s="132" t="s">
        <v>91</v>
      </c>
      <c r="H355" s="132" t="s">
        <v>1631</v>
      </c>
      <c r="I355" s="132"/>
      <c r="J355" s="132" t="s">
        <v>1632</v>
      </c>
      <c r="K355" s="132">
        <v>100</v>
      </c>
      <c r="L355" s="132">
        <v>70</v>
      </c>
      <c r="M355" s="132" t="s">
        <v>1633</v>
      </c>
      <c r="N355" s="133">
        <v>10000</v>
      </c>
      <c r="O355" s="133">
        <v>10000</v>
      </c>
      <c r="P355" s="131">
        <v>10000</v>
      </c>
      <c r="Q355" s="116" t="s">
        <v>98</v>
      </c>
      <c r="R355" s="116" t="s">
        <v>4837</v>
      </c>
      <c r="S355" s="116"/>
      <c r="U355" s="29"/>
      <c r="V355" s="29"/>
      <c r="W355" s="29"/>
      <c r="X355" s="29"/>
      <c r="Y355" s="29"/>
      <c r="Z355" s="29"/>
      <c r="AA355" s="29"/>
      <c r="AB355" s="29"/>
      <c r="AC355" s="29"/>
      <c r="AD355" s="29"/>
      <c r="AE355" s="29"/>
      <c r="AF355" s="29"/>
      <c r="AG355" s="29"/>
      <c r="AH355" s="29"/>
      <c r="AI355" s="29"/>
      <c r="AJ355" s="29"/>
    </row>
    <row r="356" spans="1:36" s="30" customFormat="1" ht="69" customHeight="1" x14ac:dyDescent="0.25">
      <c r="A356" s="119" t="s">
        <v>4702</v>
      </c>
      <c r="B356" s="121" t="s">
        <v>7</v>
      </c>
      <c r="C356" s="122" t="s">
        <v>1640</v>
      </c>
      <c r="D356" s="122" t="s">
        <v>1641</v>
      </c>
      <c r="E356" s="123" t="s">
        <v>1629</v>
      </c>
      <c r="F356" s="132" t="s">
        <v>1636</v>
      </c>
      <c r="G356" s="132" t="s">
        <v>91</v>
      </c>
      <c r="H356" s="132" t="s">
        <v>1637</v>
      </c>
      <c r="I356" s="132"/>
      <c r="J356" s="132" t="s">
        <v>1638</v>
      </c>
      <c r="K356" s="132">
        <v>2</v>
      </c>
      <c r="L356" s="132">
        <v>0</v>
      </c>
      <c r="M356" s="132">
        <v>2</v>
      </c>
      <c r="N356" s="133">
        <v>2000</v>
      </c>
      <c r="O356" s="133">
        <v>0</v>
      </c>
      <c r="P356" s="131">
        <v>2000</v>
      </c>
      <c r="Q356" s="116" t="s">
        <v>98</v>
      </c>
      <c r="R356" s="116" t="s">
        <v>4837</v>
      </c>
      <c r="S356" s="116"/>
      <c r="U356" s="29"/>
      <c r="V356" s="29"/>
      <c r="W356" s="29"/>
      <c r="X356" s="29"/>
      <c r="Y356" s="29"/>
      <c r="Z356" s="29"/>
      <c r="AA356" s="29"/>
      <c r="AB356" s="29"/>
      <c r="AC356" s="29"/>
      <c r="AD356" s="29"/>
      <c r="AE356" s="29"/>
      <c r="AF356" s="29"/>
      <c r="AG356" s="29"/>
      <c r="AH356" s="29"/>
      <c r="AI356" s="29"/>
      <c r="AJ356" s="29"/>
    </row>
    <row r="357" spans="1:36" s="30" customFormat="1" ht="69" customHeight="1" x14ac:dyDescent="0.25">
      <c r="A357" s="119" t="s">
        <v>4702</v>
      </c>
      <c r="B357" s="121" t="s">
        <v>7</v>
      </c>
      <c r="C357" s="122" t="s">
        <v>1646</v>
      </c>
      <c r="D357" s="122" t="s">
        <v>1647</v>
      </c>
      <c r="E357" s="123" t="s">
        <v>1642</v>
      </c>
      <c r="F357" s="132" t="s">
        <v>1643</v>
      </c>
      <c r="G357" s="132" t="s">
        <v>91</v>
      </c>
      <c r="H357" s="132" t="s">
        <v>1644</v>
      </c>
      <c r="I357" s="132"/>
      <c r="J357" s="132" t="s">
        <v>1645</v>
      </c>
      <c r="K357" s="132">
        <v>5000</v>
      </c>
      <c r="L357" s="132"/>
      <c r="M357" s="132">
        <v>5000</v>
      </c>
      <c r="N357" s="133">
        <v>11000</v>
      </c>
      <c r="O357" s="133">
        <v>6094.25</v>
      </c>
      <c r="P357" s="131">
        <v>11000</v>
      </c>
      <c r="Q357" s="116" t="s">
        <v>98</v>
      </c>
      <c r="R357" s="116" t="s">
        <v>4804</v>
      </c>
      <c r="S357" s="116" t="s">
        <v>4841</v>
      </c>
      <c r="U357" s="29"/>
      <c r="V357" s="29"/>
      <c r="W357" s="29"/>
      <c r="X357" s="29"/>
      <c r="Y357" s="29"/>
      <c r="Z357" s="29"/>
      <c r="AA357" s="29"/>
      <c r="AB357" s="29"/>
      <c r="AC357" s="29"/>
      <c r="AD357" s="29"/>
      <c r="AE357" s="29"/>
      <c r="AF357" s="29"/>
      <c r="AG357" s="29"/>
      <c r="AH357" s="29"/>
      <c r="AI357" s="29"/>
      <c r="AJ357" s="29"/>
    </row>
    <row r="358" spans="1:36" s="30" customFormat="1" ht="69" customHeight="1" x14ac:dyDescent="0.25">
      <c r="A358" s="119" t="s">
        <v>4702</v>
      </c>
      <c r="B358" s="121" t="s">
        <v>7</v>
      </c>
      <c r="C358" s="122" t="s">
        <v>1652</v>
      </c>
      <c r="D358" s="122" t="s">
        <v>1653</v>
      </c>
      <c r="E358" s="123" t="s">
        <v>1642</v>
      </c>
      <c r="F358" s="132" t="s">
        <v>1648</v>
      </c>
      <c r="G358" s="132" t="s">
        <v>91</v>
      </c>
      <c r="H358" s="132" t="s">
        <v>1649</v>
      </c>
      <c r="I358" s="132"/>
      <c r="J358" s="132" t="s">
        <v>1651</v>
      </c>
      <c r="K358" s="132">
        <v>18</v>
      </c>
      <c r="L358" s="132">
        <v>18</v>
      </c>
      <c r="M358" s="132">
        <v>18</v>
      </c>
      <c r="N358" s="133">
        <v>18000</v>
      </c>
      <c r="O358" s="133">
        <v>18000</v>
      </c>
      <c r="P358" s="131">
        <v>18000</v>
      </c>
      <c r="Q358" s="116" t="s">
        <v>98</v>
      </c>
      <c r="R358" s="116" t="s">
        <v>4804</v>
      </c>
      <c r="S358" s="116" t="s">
        <v>4728</v>
      </c>
      <c r="U358" s="29"/>
      <c r="V358" s="29"/>
      <c r="W358" s="29"/>
      <c r="X358" s="29"/>
      <c r="Y358" s="29"/>
      <c r="Z358" s="29"/>
      <c r="AA358" s="29"/>
      <c r="AB358" s="29"/>
      <c r="AC358" s="29"/>
      <c r="AD358" s="29"/>
      <c r="AE358" s="29"/>
      <c r="AF358" s="29"/>
      <c r="AG358" s="29"/>
      <c r="AH358" s="29"/>
      <c r="AI358" s="29"/>
      <c r="AJ358" s="29"/>
    </row>
    <row r="359" spans="1:36" s="30" customFormat="1" ht="69" customHeight="1" x14ac:dyDescent="0.25">
      <c r="A359" s="119" t="s">
        <v>4702</v>
      </c>
      <c r="B359" s="121" t="s">
        <v>7</v>
      </c>
      <c r="C359" s="122" t="s">
        <v>1658</v>
      </c>
      <c r="D359" s="122" t="s">
        <v>1659</v>
      </c>
      <c r="E359" s="123" t="s">
        <v>1642</v>
      </c>
      <c r="F359" s="132" t="s">
        <v>1654</v>
      </c>
      <c r="G359" s="132" t="s">
        <v>91</v>
      </c>
      <c r="H359" s="132" t="s">
        <v>1655</v>
      </c>
      <c r="I359" s="132"/>
      <c r="J359" s="132" t="s">
        <v>1657</v>
      </c>
      <c r="K359" s="132">
        <v>55</v>
      </c>
      <c r="L359" s="132">
        <v>94</v>
      </c>
      <c r="M359" s="132">
        <v>60</v>
      </c>
      <c r="N359" s="133">
        <v>18000</v>
      </c>
      <c r="O359" s="133">
        <v>18000</v>
      </c>
      <c r="P359" s="131">
        <v>18000</v>
      </c>
      <c r="Q359" s="116" t="s">
        <v>98</v>
      </c>
      <c r="R359" s="116" t="s">
        <v>4804</v>
      </c>
      <c r="S359" s="116"/>
      <c r="U359" s="29"/>
      <c r="V359" s="29"/>
      <c r="W359" s="29"/>
      <c r="X359" s="29"/>
      <c r="Y359" s="29"/>
      <c r="Z359" s="29"/>
      <c r="AA359" s="29"/>
      <c r="AB359" s="29"/>
      <c r="AC359" s="29"/>
      <c r="AD359" s="29"/>
      <c r="AE359" s="29"/>
      <c r="AF359" s="29"/>
      <c r="AG359" s="29"/>
      <c r="AH359" s="29"/>
      <c r="AI359" s="29"/>
      <c r="AJ359" s="29"/>
    </row>
    <row r="360" spans="1:36" s="30" customFormat="1" ht="69" customHeight="1" x14ac:dyDescent="0.25">
      <c r="A360" s="117" t="s">
        <v>4706</v>
      </c>
      <c r="B360" s="121" t="s">
        <v>7</v>
      </c>
      <c r="C360" s="122" t="s">
        <v>1451</v>
      </c>
      <c r="D360" s="122" t="s">
        <v>1452</v>
      </c>
      <c r="E360" s="123" t="s">
        <v>1435</v>
      </c>
      <c r="F360" s="132" t="s">
        <v>1449</v>
      </c>
      <c r="G360" s="132" t="s">
        <v>91</v>
      </c>
      <c r="H360" s="132" t="s">
        <v>1450</v>
      </c>
      <c r="I360" s="132" t="s">
        <v>112</v>
      </c>
      <c r="J360" s="132" t="s">
        <v>1438</v>
      </c>
      <c r="K360" s="132">
        <v>4</v>
      </c>
      <c r="L360" s="132">
        <v>0</v>
      </c>
      <c r="M360" s="132">
        <v>4</v>
      </c>
      <c r="N360" s="133">
        <v>7000</v>
      </c>
      <c r="O360" s="133">
        <v>0</v>
      </c>
      <c r="P360" s="131">
        <v>7000</v>
      </c>
      <c r="Q360" s="116" t="s">
        <v>92</v>
      </c>
      <c r="R360" s="116" t="s">
        <v>4842</v>
      </c>
      <c r="S360" s="116" t="s">
        <v>4843</v>
      </c>
      <c r="U360" s="29"/>
      <c r="V360" s="29"/>
      <c r="W360" s="29"/>
      <c r="X360" s="29"/>
      <c r="Y360" s="29"/>
      <c r="Z360" s="29"/>
      <c r="AA360" s="29"/>
      <c r="AB360" s="29"/>
      <c r="AC360" s="29"/>
      <c r="AD360" s="29"/>
      <c r="AE360" s="29"/>
      <c r="AF360" s="29"/>
      <c r="AG360" s="29"/>
      <c r="AH360" s="29"/>
      <c r="AI360" s="29"/>
      <c r="AJ360" s="29"/>
    </row>
    <row r="361" spans="1:36" s="30" customFormat="1" ht="69" customHeight="1" x14ac:dyDescent="0.25">
      <c r="A361" s="117" t="s">
        <v>4706</v>
      </c>
      <c r="B361" s="121" t="s">
        <v>7</v>
      </c>
      <c r="C361" s="122" t="s">
        <v>1455</v>
      </c>
      <c r="D361" s="122" t="s">
        <v>1456</v>
      </c>
      <c r="E361" s="123" t="s">
        <v>1435</v>
      </c>
      <c r="F361" s="132" t="s">
        <v>1453</v>
      </c>
      <c r="G361" s="132" t="s">
        <v>91</v>
      </c>
      <c r="H361" s="132" t="s">
        <v>1454</v>
      </c>
      <c r="I361" s="132" t="s">
        <v>112</v>
      </c>
      <c r="J361" s="132" t="s">
        <v>1438</v>
      </c>
      <c r="K361" s="132">
        <v>5</v>
      </c>
      <c r="L361" s="132">
        <v>0</v>
      </c>
      <c r="M361" s="132">
        <v>5</v>
      </c>
      <c r="N361" s="133">
        <v>17000</v>
      </c>
      <c r="O361" s="133">
        <v>0</v>
      </c>
      <c r="P361" s="131">
        <v>17000</v>
      </c>
      <c r="Q361" s="116" t="s">
        <v>92</v>
      </c>
      <c r="R361" s="116" t="s">
        <v>4842</v>
      </c>
      <c r="S361" s="116" t="s">
        <v>4843</v>
      </c>
      <c r="U361" s="29"/>
      <c r="V361" s="29"/>
      <c r="W361" s="29"/>
      <c r="X361" s="29"/>
      <c r="Y361" s="29"/>
      <c r="Z361" s="29"/>
      <c r="AA361" s="29"/>
      <c r="AB361" s="29"/>
      <c r="AC361" s="29"/>
      <c r="AD361" s="29"/>
      <c r="AE361" s="29"/>
      <c r="AF361" s="29"/>
      <c r="AG361" s="29"/>
      <c r="AH361" s="29"/>
      <c r="AI361" s="29"/>
      <c r="AJ361" s="29"/>
    </row>
    <row r="362" spans="1:36" s="30" customFormat="1" ht="69" customHeight="1" x14ac:dyDescent="0.25">
      <c r="A362" s="117" t="s">
        <v>4706</v>
      </c>
      <c r="B362" s="121" t="s">
        <v>7</v>
      </c>
      <c r="C362" s="122" t="s">
        <v>1460</v>
      </c>
      <c r="D362" s="122" t="s">
        <v>1461</v>
      </c>
      <c r="E362" s="123" t="s">
        <v>1435</v>
      </c>
      <c r="F362" s="132" t="s">
        <v>1457</v>
      </c>
      <c r="G362" s="132" t="s">
        <v>91</v>
      </c>
      <c r="H362" s="132" t="s">
        <v>1458</v>
      </c>
      <c r="I362" s="132" t="s">
        <v>112</v>
      </c>
      <c r="J362" s="132" t="s">
        <v>1438</v>
      </c>
      <c r="K362" s="132">
        <v>7</v>
      </c>
      <c r="L362" s="132">
        <v>1</v>
      </c>
      <c r="M362" s="132">
        <v>7</v>
      </c>
      <c r="N362" s="133">
        <v>13000</v>
      </c>
      <c r="O362" s="133">
        <v>1559.13</v>
      </c>
      <c r="P362" s="131">
        <v>13000</v>
      </c>
      <c r="Q362" s="116" t="s">
        <v>92</v>
      </c>
      <c r="R362" s="116" t="s">
        <v>4842</v>
      </c>
      <c r="S362" s="116" t="s">
        <v>4843</v>
      </c>
      <c r="U362" s="29"/>
      <c r="V362" s="29"/>
      <c r="W362" s="29"/>
      <c r="X362" s="29"/>
      <c r="Y362" s="29"/>
      <c r="Z362" s="29"/>
      <c r="AA362" s="29"/>
      <c r="AB362" s="29"/>
      <c r="AC362" s="29"/>
      <c r="AD362" s="29"/>
      <c r="AE362" s="29"/>
      <c r="AF362" s="29"/>
      <c r="AG362" s="29"/>
      <c r="AH362" s="29"/>
      <c r="AI362" s="29"/>
      <c r="AJ362" s="29"/>
    </row>
    <row r="363" spans="1:36" s="30" customFormat="1" ht="69" customHeight="1" x14ac:dyDescent="0.25">
      <c r="A363" s="117" t="s">
        <v>4706</v>
      </c>
      <c r="B363" s="121" t="s">
        <v>7</v>
      </c>
      <c r="C363" s="122" t="s">
        <v>1464</v>
      </c>
      <c r="D363" s="122" t="s">
        <v>1465</v>
      </c>
      <c r="E363" s="123" t="s">
        <v>1435</v>
      </c>
      <c r="F363" s="132" t="s">
        <v>1462</v>
      </c>
      <c r="G363" s="132" t="s">
        <v>91</v>
      </c>
      <c r="H363" s="132" t="s">
        <v>1463</v>
      </c>
      <c r="I363" s="132" t="s">
        <v>112</v>
      </c>
      <c r="J363" s="132" t="s">
        <v>1438</v>
      </c>
      <c r="K363" s="132">
        <v>20</v>
      </c>
      <c r="L363" s="132">
        <v>18</v>
      </c>
      <c r="M363" s="132">
        <v>20</v>
      </c>
      <c r="N363" s="133">
        <v>79034.25</v>
      </c>
      <c r="O363" s="133">
        <v>45297.18</v>
      </c>
      <c r="P363" s="131">
        <v>73178.100000000006</v>
      </c>
      <c r="Q363" s="116" t="s">
        <v>92</v>
      </c>
      <c r="R363" s="116" t="s">
        <v>4842</v>
      </c>
      <c r="S363" s="116" t="s">
        <v>4843</v>
      </c>
      <c r="U363" s="29"/>
      <c r="V363" s="29"/>
      <c r="W363" s="29"/>
      <c r="X363" s="29"/>
      <c r="Y363" s="29"/>
      <c r="Z363" s="29"/>
      <c r="AA363" s="29"/>
      <c r="AB363" s="29"/>
      <c r="AC363" s="29"/>
      <c r="AD363" s="29"/>
      <c r="AE363" s="29"/>
      <c r="AF363" s="29"/>
      <c r="AG363" s="29"/>
      <c r="AH363" s="29"/>
      <c r="AI363" s="29"/>
      <c r="AJ363" s="29"/>
    </row>
    <row r="364" spans="1:36" s="30" customFormat="1" ht="69" customHeight="1" x14ac:dyDescent="0.25">
      <c r="A364" s="117" t="s">
        <v>4706</v>
      </c>
      <c r="B364" s="121" t="s">
        <v>7</v>
      </c>
      <c r="C364" s="122" t="s">
        <v>1468</v>
      </c>
      <c r="D364" s="122" t="s">
        <v>1469</v>
      </c>
      <c r="E364" s="123" t="s">
        <v>1435</v>
      </c>
      <c r="F364" s="132" t="s">
        <v>1466</v>
      </c>
      <c r="G364" s="132" t="s">
        <v>91</v>
      </c>
      <c r="H364" s="132" t="s">
        <v>1467</v>
      </c>
      <c r="I364" s="132" t="s">
        <v>112</v>
      </c>
      <c r="J364" s="132" t="s">
        <v>1438</v>
      </c>
      <c r="K364" s="132">
        <v>4</v>
      </c>
      <c r="L364" s="132">
        <v>1</v>
      </c>
      <c r="M364" s="132">
        <v>4</v>
      </c>
      <c r="N364" s="133">
        <v>8000</v>
      </c>
      <c r="O364" s="133">
        <v>2000</v>
      </c>
      <c r="P364" s="131">
        <v>8000</v>
      </c>
      <c r="Q364" s="116" t="s">
        <v>92</v>
      </c>
      <c r="R364" s="116" t="s">
        <v>4842</v>
      </c>
      <c r="S364" s="116" t="s">
        <v>4843</v>
      </c>
      <c r="U364" s="29"/>
      <c r="V364" s="29"/>
      <c r="W364" s="29"/>
      <c r="X364" s="29"/>
      <c r="Y364" s="29"/>
      <c r="Z364" s="29"/>
      <c r="AA364" s="29"/>
      <c r="AB364" s="29"/>
      <c r="AC364" s="29"/>
      <c r="AD364" s="29"/>
      <c r="AE364" s="29"/>
      <c r="AF364" s="29"/>
      <c r="AG364" s="29"/>
      <c r="AH364" s="29"/>
      <c r="AI364" s="29"/>
      <c r="AJ364" s="29"/>
    </row>
    <row r="365" spans="1:36" s="30" customFormat="1" ht="69" customHeight="1" x14ac:dyDescent="0.25">
      <c r="A365" s="117" t="s">
        <v>4706</v>
      </c>
      <c r="B365" s="121" t="s">
        <v>7</v>
      </c>
      <c r="C365" s="122" t="s">
        <v>3031</v>
      </c>
      <c r="D365" s="122" t="s">
        <v>3032</v>
      </c>
      <c r="E365" s="123" t="s">
        <v>3028</v>
      </c>
      <c r="F365" s="132" t="s">
        <v>3029</v>
      </c>
      <c r="G365" s="132" t="s">
        <v>91</v>
      </c>
      <c r="H365" s="132" t="s">
        <v>11</v>
      </c>
      <c r="I365" s="132"/>
      <c r="J365" s="132" t="s">
        <v>1473</v>
      </c>
      <c r="K365" s="132">
        <v>9</v>
      </c>
      <c r="L365" s="132">
        <v>6</v>
      </c>
      <c r="M365" s="132">
        <v>9</v>
      </c>
      <c r="N365" s="133"/>
      <c r="O365" s="133"/>
      <c r="P365" s="131">
        <v>3850</v>
      </c>
      <c r="Q365" s="116" t="s">
        <v>92</v>
      </c>
      <c r="R365" s="116" t="s">
        <v>4844</v>
      </c>
      <c r="S365" s="116"/>
      <c r="U365" s="29"/>
      <c r="V365" s="29"/>
      <c r="W365" s="29"/>
      <c r="X365" s="29"/>
      <c r="Y365" s="29"/>
      <c r="Z365" s="29"/>
      <c r="AA365" s="29"/>
      <c r="AB365" s="29"/>
      <c r="AC365" s="29"/>
      <c r="AD365" s="29"/>
      <c r="AE365" s="29"/>
      <c r="AF365" s="29"/>
      <c r="AG365" s="29"/>
      <c r="AH365" s="29"/>
      <c r="AI365" s="29"/>
      <c r="AJ365" s="29"/>
    </row>
    <row r="366" spans="1:36" s="30" customFormat="1" ht="69" customHeight="1" x14ac:dyDescent="0.25">
      <c r="A366" s="20"/>
      <c r="B366" s="121" t="s">
        <v>7</v>
      </c>
      <c r="C366" s="122" t="s">
        <v>1475</v>
      </c>
      <c r="D366" s="122" t="s">
        <v>1471</v>
      </c>
      <c r="E366" s="123" t="s">
        <v>1470</v>
      </c>
      <c r="F366" s="132" t="s">
        <v>1471</v>
      </c>
      <c r="G366" s="132" t="s">
        <v>91</v>
      </c>
      <c r="H366" s="132" t="s">
        <v>1472</v>
      </c>
      <c r="I366" s="132"/>
      <c r="J366" s="132" t="s">
        <v>1473</v>
      </c>
      <c r="K366" s="132">
        <v>2</v>
      </c>
      <c r="L366" s="132"/>
      <c r="M366" s="132">
        <v>2</v>
      </c>
      <c r="N366" s="133"/>
      <c r="O366" s="133"/>
      <c r="P366" s="131">
        <v>300</v>
      </c>
      <c r="Q366" s="116" t="s">
        <v>98</v>
      </c>
      <c r="R366" s="116" t="s">
        <v>4834</v>
      </c>
      <c r="S366" s="116"/>
      <c r="U366" s="29"/>
      <c r="V366" s="29"/>
      <c r="W366" s="29"/>
      <c r="X366" s="29"/>
      <c r="Y366" s="29"/>
      <c r="Z366" s="29"/>
      <c r="AA366" s="29"/>
      <c r="AB366" s="29"/>
      <c r="AC366" s="29"/>
      <c r="AD366" s="29"/>
      <c r="AE366" s="29"/>
      <c r="AF366" s="29"/>
      <c r="AG366" s="29"/>
      <c r="AH366" s="29"/>
      <c r="AI366" s="29"/>
      <c r="AJ366" s="29"/>
    </row>
    <row r="367" spans="1:36" s="30" customFormat="1" ht="69" customHeight="1" x14ac:dyDescent="0.25">
      <c r="A367" s="20"/>
      <c r="B367" s="121" t="s">
        <v>7</v>
      </c>
      <c r="C367" s="122" t="s">
        <v>1669</v>
      </c>
      <c r="D367" s="122" t="s">
        <v>1670</v>
      </c>
      <c r="E367" s="123" t="s">
        <v>1665</v>
      </c>
      <c r="F367" s="132" t="s">
        <v>1666</v>
      </c>
      <c r="G367" s="132" t="s">
        <v>91</v>
      </c>
      <c r="H367" s="132" t="s">
        <v>1667</v>
      </c>
      <c r="I367" s="132"/>
      <c r="J367" s="132" t="s">
        <v>1438</v>
      </c>
      <c r="K367" s="132" t="s">
        <v>1668</v>
      </c>
      <c r="L367" s="132" t="s">
        <v>1668</v>
      </c>
      <c r="M367" s="132" t="s">
        <v>1668</v>
      </c>
      <c r="N367" s="133">
        <v>15000</v>
      </c>
      <c r="O367" s="133">
        <v>0</v>
      </c>
      <c r="P367" s="131">
        <v>15000</v>
      </c>
      <c r="Q367" s="116" t="s">
        <v>586</v>
      </c>
      <c r="R367" s="116" t="s">
        <v>4830</v>
      </c>
      <c r="S367" s="116" t="s">
        <v>4800</v>
      </c>
      <c r="U367" s="29"/>
      <c r="V367" s="29"/>
      <c r="W367" s="29"/>
      <c r="X367" s="29"/>
      <c r="Y367" s="29"/>
      <c r="Z367" s="29"/>
      <c r="AA367" s="29"/>
      <c r="AB367" s="29"/>
      <c r="AC367" s="29"/>
      <c r="AD367" s="29"/>
      <c r="AE367" s="29"/>
      <c r="AF367" s="29"/>
      <c r="AG367" s="29"/>
      <c r="AH367" s="29"/>
      <c r="AI367" s="29"/>
      <c r="AJ367" s="29"/>
    </row>
    <row r="368" spans="1:36" s="30" customFormat="1" ht="69" customHeight="1" x14ac:dyDescent="0.25">
      <c r="A368" s="20"/>
      <c r="B368" s="121" t="s">
        <v>791</v>
      </c>
      <c r="C368" s="122" t="s">
        <v>1669</v>
      </c>
      <c r="D368" s="122" t="s">
        <v>1670</v>
      </c>
      <c r="E368" s="123" t="s">
        <v>1666</v>
      </c>
      <c r="F368" s="132" t="s">
        <v>1676</v>
      </c>
      <c r="G368" s="132" t="s">
        <v>91</v>
      </c>
      <c r="H368" s="132" t="s">
        <v>1677</v>
      </c>
      <c r="I368" s="132" t="s">
        <v>794</v>
      </c>
      <c r="J368" s="132" t="s">
        <v>1678</v>
      </c>
      <c r="K368" s="132">
        <v>20</v>
      </c>
      <c r="L368" s="136">
        <v>1.1499999999999999</v>
      </c>
      <c r="M368" s="132">
        <v>25</v>
      </c>
      <c r="N368" s="134">
        <v>15000</v>
      </c>
      <c r="O368" s="133">
        <v>0</v>
      </c>
      <c r="P368" s="131">
        <v>20000</v>
      </c>
      <c r="Q368" s="116" t="s">
        <v>586</v>
      </c>
      <c r="R368" s="116" t="s">
        <v>4830</v>
      </c>
      <c r="S368" s="116" t="s">
        <v>4800</v>
      </c>
      <c r="U368" s="29"/>
      <c r="V368" s="29"/>
      <c r="W368" s="29"/>
      <c r="X368" s="29"/>
      <c r="Y368" s="29"/>
      <c r="Z368" s="29"/>
      <c r="AA368" s="29"/>
      <c r="AB368" s="29"/>
      <c r="AC368" s="29"/>
      <c r="AD368" s="29"/>
      <c r="AE368" s="29"/>
      <c r="AF368" s="29"/>
      <c r="AG368" s="29"/>
      <c r="AH368" s="29"/>
      <c r="AI368" s="29"/>
      <c r="AJ368" s="29"/>
    </row>
    <row r="369" spans="1:36" s="30" customFormat="1" ht="69" customHeight="1" x14ac:dyDescent="0.25">
      <c r="A369" s="119" t="s">
        <v>4702</v>
      </c>
      <c r="B369" s="121" t="s">
        <v>7</v>
      </c>
      <c r="C369" s="122" t="s">
        <v>1481</v>
      </c>
      <c r="D369" s="122" t="s">
        <v>1482</v>
      </c>
      <c r="E369" s="123" t="s">
        <v>1435</v>
      </c>
      <c r="F369" s="132" t="s">
        <v>1476</v>
      </c>
      <c r="G369" s="132" t="s">
        <v>91</v>
      </c>
      <c r="H369" s="132" t="s">
        <v>1477</v>
      </c>
      <c r="I369" s="132"/>
      <c r="J369" s="132" t="s">
        <v>1438</v>
      </c>
      <c r="K369" s="132"/>
      <c r="L369" s="132"/>
      <c r="M369" s="132"/>
      <c r="N369" s="133">
        <v>32000</v>
      </c>
      <c r="O369" s="133">
        <v>32000</v>
      </c>
      <c r="P369" s="131">
        <v>32000</v>
      </c>
      <c r="Q369" s="116" t="s">
        <v>98</v>
      </c>
      <c r="R369" s="116" t="s">
        <v>4837</v>
      </c>
      <c r="S369" s="116"/>
      <c r="U369" s="29"/>
      <c r="V369" s="29"/>
      <c r="W369" s="29"/>
      <c r="X369" s="29"/>
      <c r="Y369" s="29"/>
      <c r="Z369" s="29"/>
      <c r="AA369" s="29"/>
      <c r="AB369" s="29"/>
      <c r="AC369" s="29"/>
      <c r="AD369" s="29"/>
      <c r="AE369" s="29"/>
      <c r="AF369" s="29"/>
      <c r="AG369" s="29"/>
      <c r="AH369" s="29"/>
      <c r="AI369" s="29"/>
      <c r="AJ369" s="29"/>
    </row>
    <row r="370" spans="1:36" s="30" customFormat="1" ht="69" customHeight="1" x14ac:dyDescent="0.25">
      <c r="A370" s="119" t="s">
        <v>4702</v>
      </c>
      <c r="B370" s="121" t="s">
        <v>791</v>
      </c>
      <c r="C370" s="122" t="s">
        <v>1481</v>
      </c>
      <c r="D370" s="122" t="s">
        <v>1482</v>
      </c>
      <c r="E370" s="123" t="s">
        <v>1482</v>
      </c>
      <c r="F370" s="132" t="s">
        <v>1680</v>
      </c>
      <c r="G370" s="132" t="s">
        <v>91</v>
      </c>
      <c r="H370" s="132" t="s">
        <v>1681</v>
      </c>
      <c r="I370" s="132" t="s">
        <v>112</v>
      </c>
      <c r="J370" s="132" t="s">
        <v>1682</v>
      </c>
      <c r="K370" s="132">
        <v>40</v>
      </c>
      <c r="L370" s="136">
        <v>34</v>
      </c>
      <c r="M370" s="132">
        <v>40</v>
      </c>
      <c r="N370" s="134">
        <v>32000</v>
      </c>
      <c r="O370" s="133">
        <v>0</v>
      </c>
      <c r="P370" s="131">
        <v>32000</v>
      </c>
      <c r="Q370" s="116" t="s">
        <v>98</v>
      </c>
      <c r="R370" s="116" t="s">
        <v>4837</v>
      </c>
      <c r="S370" s="116"/>
      <c r="U370" s="29"/>
      <c r="V370" s="29"/>
      <c r="W370" s="29"/>
      <c r="X370" s="29"/>
      <c r="Y370" s="29"/>
      <c r="Z370" s="29"/>
      <c r="AA370" s="29"/>
      <c r="AB370" s="29"/>
      <c r="AC370" s="29"/>
      <c r="AD370" s="29"/>
      <c r="AE370" s="29"/>
      <c r="AF370" s="29"/>
      <c r="AG370" s="29"/>
      <c r="AH370" s="29"/>
      <c r="AI370" s="29"/>
      <c r="AJ370" s="29"/>
    </row>
    <row r="371" spans="1:36" s="30" customFormat="1" ht="69" customHeight="1" x14ac:dyDescent="0.25">
      <c r="A371" s="20"/>
      <c r="B371" s="121" t="s">
        <v>7</v>
      </c>
      <c r="C371" s="122" t="s">
        <v>1674</v>
      </c>
      <c r="D371" s="122" t="s">
        <v>1675</v>
      </c>
      <c r="E371" s="123" t="s">
        <v>1671</v>
      </c>
      <c r="F371" s="132" t="s">
        <v>1672</v>
      </c>
      <c r="G371" s="132" t="s">
        <v>91</v>
      </c>
      <c r="H371" s="132" t="s">
        <v>1673</v>
      </c>
      <c r="I371" s="132" t="s">
        <v>112</v>
      </c>
      <c r="J371" s="132" t="s">
        <v>1438</v>
      </c>
      <c r="K371" s="132">
        <v>2</v>
      </c>
      <c r="L371" s="132">
        <v>2</v>
      </c>
      <c r="M371" s="132">
        <v>2</v>
      </c>
      <c r="N371" s="133">
        <v>2000</v>
      </c>
      <c r="O371" s="133"/>
      <c r="P371" s="131">
        <v>2000</v>
      </c>
      <c r="Q371" s="116" t="s">
        <v>586</v>
      </c>
      <c r="R371" s="116" t="s">
        <v>4830</v>
      </c>
      <c r="S371" s="116" t="s">
        <v>4800</v>
      </c>
      <c r="U371" s="29"/>
      <c r="V371" s="29"/>
      <c r="W371" s="29"/>
      <c r="X371" s="29"/>
      <c r="Y371" s="29"/>
      <c r="Z371" s="29"/>
      <c r="AA371" s="29"/>
      <c r="AB371" s="29"/>
      <c r="AC371" s="29"/>
      <c r="AD371" s="29"/>
      <c r="AE371" s="29"/>
      <c r="AF371" s="29"/>
      <c r="AG371" s="29"/>
      <c r="AH371" s="29"/>
      <c r="AI371" s="29"/>
      <c r="AJ371" s="29"/>
    </row>
    <row r="372" spans="1:36" s="30" customFormat="1" ht="69" customHeight="1" x14ac:dyDescent="0.25">
      <c r="A372" s="20"/>
      <c r="B372" s="121" t="s">
        <v>791</v>
      </c>
      <c r="C372" s="122" t="s">
        <v>1674</v>
      </c>
      <c r="D372" s="122" t="s">
        <v>1675</v>
      </c>
      <c r="E372" s="123" t="s">
        <v>1683</v>
      </c>
      <c r="F372" s="132" t="s">
        <v>1684</v>
      </c>
      <c r="G372" s="132" t="s">
        <v>91</v>
      </c>
      <c r="H372" s="132" t="s">
        <v>1685</v>
      </c>
      <c r="I372" s="132">
        <v>2000</v>
      </c>
      <c r="J372" s="132" t="s">
        <v>1686</v>
      </c>
      <c r="K372" s="132">
        <v>10</v>
      </c>
      <c r="L372" s="136">
        <v>1.5</v>
      </c>
      <c r="M372" s="132">
        <v>20</v>
      </c>
      <c r="N372" s="134">
        <v>2000</v>
      </c>
      <c r="O372" s="133">
        <v>0</v>
      </c>
      <c r="P372" s="131">
        <v>2000</v>
      </c>
      <c r="Q372" s="116" t="s">
        <v>586</v>
      </c>
      <c r="R372" s="116" t="s">
        <v>4830</v>
      </c>
      <c r="S372" s="116" t="s">
        <v>4800</v>
      </c>
      <c r="U372" s="29"/>
      <c r="V372" s="29"/>
      <c r="W372" s="29"/>
      <c r="X372" s="29"/>
      <c r="Y372" s="29"/>
      <c r="Z372" s="29"/>
      <c r="AA372" s="29"/>
      <c r="AB372" s="29"/>
      <c r="AC372" s="29"/>
      <c r="AD372" s="29"/>
      <c r="AE372" s="29"/>
      <c r="AF372" s="29"/>
      <c r="AG372" s="29"/>
      <c r="AH372" s="29"/>
      <c r="AI372" s="29"/>
      <c r="AJ372" s="29"/>
    </row>
    <row r="373" spans="1:36" s="30" customFormat="1" ht="69" customHeight="1" x14ac:dyDescent="0.25">
      <c r="A373" s="117" t="s">
        <v>4706</v>
      </c>
      <c r="B373" s="121" t="s">
        <v>106</v>
      </c>
      <c r="C373" s="122" t="s">
        <v>1712</v>
      </c>
      <c r="D373" s="122" t="s">
        <v>1713</v>
      </c>
      <c r="E373" s="123" t="s">
        <v>108</v>
      </c>
      <c r="F373" s="132" t="s">
        <v>109</v>
      </c>
      <c r="G373" s="132" t="s">
        <v>91</v>
      </c>
      <c r="H373" s="132" t="s">
        <v>110</v>
      </c>
      <c r="I373" s="132" t="s">
        <v>111</v>
      </c>
      <c r="J373" s="132" t="s">
        <v>114</v>
      </c>
      <c r="K373" s="132">
        <v>30</v>
      </c>
      <c r="L373" s="132" t="s">
        <v>115</v>
      </c>
      <c r="M373" s="132">
        <v>30</v>
      </c>
      <c r="N373" s="133">
        <v>17000</v>
      </c>
      <c r="O373" s="133">
        <v>17000</v>
      </c>
      <c r="P373" s="131">
        <v>17000</v>
      </c>
      <c r="Q373" s="116" t="s">
        <v>113</v>
      </c>
      <c r="R373" s="116" t="s">
        <v>4845</v>
      </c>
      <c r="S373" s="116"/>
      <c r="U373" s="29"/>
      <c r="V373" s="29"/>
      <c r="W373" s="29"/>
      <c r="X373" s="29"/>
      <c r="Y373" s="29"/>
      <c r="Z373" s="29"/>
      <c r="AA373" s="29"/>
      <c r="AB373" s="29"/>
      <c r="AC373" s="29"/>
      <c r="AD373" s="29"/>
      <c r="AE373" s="29"/>
      <c r="AF373" s="29"/>
      <c r="AG373" s="29"/>
      <c r="AH373" s="29"/>
      <c r="AI373" s="29"/>
      <c r="AJ373" s="29"/>
    </row>
    <row r="374" spans="1:36" s="30" customFormat="1" ht="69" customHeight="1" x14ac:dyDescent="0.25">
      <c r="A374" s="117" t="s">
        <v>4706</v>
      </c>
      <c r="B374" s="121" t="s">
        <v>791</v>
      </c>
      <c r="C374" s="122" t="s">
        <v>1712</v>
      </c>
      <c r="D374" s="122" t="s">
        <v>1713</v>
      </c>
      <c r="E374" s="123" t="s">
        <v>1707</v>
      </c>
      <c r="F374" s="132" t="s">
        <v>1708</v>
      </c>
      <c r="G374" s="132" t="s">
        <v>91</v>
      </c>
      <c r="H374" s="132" t="s">
        <v>1709</v>
      </c>
      <c r="I374" s="132">
        <v>0</v>
      </c>
      <c r="J374" s="132" t="s">
        <v>1710</v>
      </c>
      <c r="K374" s="132">
        <v>25</v>
      </c>
      <c r="L374" s="136">
        <v>2.2799999999999998</v>
      </c>
      <c r="M374" s="132">
        <v>30</v>
      </c>
      <c r="N374" s="134">
        <v>17000</v>
      </c>
      <c r="O374" s="133">
        <v>0</v>
      </c>
      <c r="P374" s="131">
        <v>17000</v>
      </c>
      <c r="Q374" s="116" t="s">
        <v>113</v>
      </c>
      <c r="R374" s="116" t="s">
        <v>4845</v>
      </c>
      <c r="S374" s="116"/>
      <c r="U374" s="29"/>
      <c r="V374" s="29"/>
      <c r="W374" s="29"/>
      <c r="X374" s="29"/>
      <c r="Y374" s="29"/>
      <c r="Z374" s="29"/>
      <c r="AA374" s="29"/>
      <c r="AB374" s="29"/>
      <c r="AC374" s="29"/>
      <c r="AD374" s="29"/>
      <c r="AE374" s="29"/>
      <c r="AF374" s="29"/>
      <c r="AG374" s="29"/>
      <c r="AH374" s="29"/>
      <c r="AI374" s="29"/>
      <c r="AJ374" s="29"/>
    </row>
    <row r="375" spans="1:36" s="30" customFormat="1" ht="69" customHeight="1" x14ac:dyDescent="0.25">
      <c r="A375" s="119" t="s">
        <v>4702</v>
      </c>
      <c r="B375" s="121" t="s">
        <v>106</v>
      </c>
      <c r="C375" s="122" t="s">
        <v>1691</v>
      </c>
      <c r="D375" s="122" t="s">
        <v>1692</v>
      </c>
      <c r="E375" s="123" t="s">
        <v>1688</v>
      </c>
      <c r="F375" s="132" t="s">
        <v>1689</v>
      </c>
      <c r="G375" s="132"/>
      <c r="H375" s="132" t="s">
        <v>1690</v>
      </c>
      <c r="I375" s="132"/>
      <c r="J375" s="132"/>
      <c r="K375" s="132"/>
      <c r="L375" s="132"/>
      <c r="M375" s="132"/>
      <c r="N375" s="133">
        <v>13750</v>
      </c>
      <c r="O375" s="133">
        <v>7733.92</v>
      </c>
      <c r="P375" s="131">
        <v>13750</v>
      </c>
      <c r="Q375" s="116" t="s">
        <v>98</v>
      </c>
      <c r="R375" s="116" t="s">
        <v>4779</v>
      </c>
      <c r="S375" s="116"/>
      <c r="U375" s="29"/>
      <c r="V375" s="29"/>
      <c r="W375" s="29"/>
      <c r="X375" s="29"/>
      <c r="Y375" s="29"/>
      <c r="Z375" s="29"/>
      <c r="AA375" s="29"/>
      <c r="AB375" s="29"/>
      <c r="AC375" s="29"/>
      <c r="AD375" s="29"/>
      <c r="AE375" s="29"/>
      <c r="AF375" s="29"/>
      <c r="AG375" s="29"/>
      <c r="AH375" s="29"/>
      <c r="AI375" s="29"/>
      <c r="AJ375" s="29"/>
    </row>
    <row r="376" spans="1:36" s="30" customFormat="1" ht="69" customHeight="1" x14ac:dyDescent="0.25">
      <c r="A376" s="119" t="s">
        <v>4702</v>
      </c>
      <c r="B376" s="121" t="s">
        <v>106</v>
      </c>
      <c r="C376" s="122" t="s">
        <v>1691</v>
      </c>
      <c r="D376" s="122" t="s">
        <v>1692</v>
      </c>
      <c r="E376" s="123" t="s">
        <v>1688</v>
      </c>
      <c r="F376" s="132" t="s">
        <v>1693</v>
      </c>
      <c r="G376" s="132"/>
      <c r="H376" s="132" t="s">
        <v>1690</v>
      </c>
      <c r="I376" s="132"/>
      <c r="J376" s="132"/>
      <c r="K376" s="132"/>
      <c r="L376" s="132"/>
      <c r="M376" s="132"/>
      <c r="N376" s="133"/>
      <c r="O376" s="133"/>
      <c r="P376" s="131"/>
      <c r="Q376" s="116" t="s">
        <v>98</v>
      </c>
      <c r="R376" s="116" t="s">
        <v>4779</v>
      </c>
      <c r="S376" s="116"/>
      <c r="U376" s="29"/>
      <c r="V376" s="29"/>
      <c r="W376" s="29"/>
      <c r="X376" s="29"/>
      <c r="Y376" s="29"/>
      <c r="Z376" s="29"/>
      <c r="AA376" s="29"/>
      <c r="AB376" s="29"/>
      <c r="AC376" s="29"/>
      <c r="AD376" s="29"/>
      <c r="AE376" s="29"/>
      <c r="AF376" s="29"/>
      <c r="AG376" s="29"/>
      <c r="AH376" s="29"/>
      <c r="AI376" s="29"/>
      <c r="AJ376" s="29"/>
    </row>
    <row r="377" spans="1:36" s="30" customFormat="1" ht="69" customHeight="1" x14ac:dyDescent="0.25">
      <c r="A377" s="119" t="s">
        <v>4702</v>
      </c>
      <c r="B377" s="121" t="s">
        <v>106</v>
      </c>
      <c r="C377" s="122" t="s">
        <v>1691</v>
      </c>
      <c r="D377" s="122" t="s">
        <v>1692</v>
      </c>
      <c r="E377" s="123" t="s">
        <v>1688</v>
      </c>
      <c r="F377" s="132" t="s">
        <v>1694</v>
      </c>
      <c r="G377" s="132"/>
      <c r="H377" s="132" t="s">
        <v>1690</v>
      </c>
      <c r="I377" s="132"/>
      <c r="J377" s="132"/>
      <c r="K377" s="132"/>
      <c r="L377" s="132"/>
      <c r="M377" s="132"/>
      <c r="N377" s="133"/>
      <c r="O377" s="133"/>
      <c r="P377" s="131"/>
      <c r="Q377" s="116" t="s">
        <v>98</v>
      </c>
      <c r="R377" s="116" t="s">
        <v>4779</v>
      </c>
      <c r="S377" s="116"/>
      <c r="U377" s="29"/>
      <c r="V377" s="29"/>
      <c r="W377" s="29"/>
      <c r="X377" s="29"/>
      <c r="Y377" s="29"/>
      <c r="Z377" s="29"/>
      <c r="AA377" s="29"/>
      <c r="AB377" s="29"/>
      <c r="AC377" s="29"/>
      <c r="AD377" s="29"/>
      <c r="AE377" s="29"/>
      <c r="AF377" s="29"/>
      <c r="AG377" s="29"/>
      <c r="AH377" s="29"/>
      <c r="AI377" s="29"/>
      <c r="AJ377" s="29"/>
    </row>
    <row r="378" spans="1:36" s="30" customFormat="1" ht="69" customHeight="1" x14ac:dyDescent="0.25">
      <c r="A378" s="119" t="s">
        <v>4702</v>
      </c>
      <c r="B378" s="121" t="s">
        <v>106</v>
      </c>
      <c r="C378" s="122" t="s">
        <v>1700</v>
      </c>
      <c r="D378" s="122" t="s">
        <v>1701</v>
      </c>
      <c r="E378" s="123" t="s">
        <v>1695</v>
      </c>
      <c r="F378" s="132" t="s">
        <v>1696</v>
      </c>
      <c r="G378" s="132"/>
      <c r="H378" s="132" t="s">
        <v>1697</v>
      </c>
      <c r="I378" s="132"/>
      <c r="J378" s="132" t="s">
        <v>1699</v>
      </c>
      <c r="K378" s="132">
        <v>1</v>
      </c>
      <c r="L378" s="132"/>
      <c r="M378" s="132">
        <v>1</v>
      </c>
      <c r="N378" s="133">
        <v>6000</v>
      </c>
      <c r="O378" s="133">
        <v>6000</v>
      </c>
      <c r="P378" s="131">
        <v>6000</v>
      </c>
      <c r="Q378" s="116" t="s">
        <v>98</v>
      </c>
      <c r="R378" s="116" t="s">
        <v>1698</v>
      </c>
      <c r="S378" s="116" t="s">
        <v>4846</v>
      </c>
      <c r="U378" s="29"/>
      <c r="V378" s="29"/>
      <c r="W378" s="29"/>
      <c r="X378" s="29"/>
      <c r="Y378" s="29"/>
      <c r="Z378" s="29"/>
      <c r="AA378" s="29"/>
      <c r="AB378" s="29"/>
      <c r="AC378" s="29"/>
      <c r="AD378" s="29"/>
      <c r="AE378" s="29"/>
      <c r="AF378" s="29"/>
      <c r="AG378" s="29"/>
      <c r="AH378" s="29"/>
      <c r="AI378" s="29"/>
      <c r="AJ378" s="29"/>
    </row>
    <row r="379" spans="1:36" s="30" customFormat="1" ht="69" customHeight="1" x14ac:dyDescent="0.25">
      <c r="A379" s="117" t="s">
        <v>4706</v>
      </c>
      <c r="B379" s="121" t="s">
        <v>106</v>
      </c>
      <c r="C379" s="122" t="s">
        <v>1706</v>
      </c>
      <c r="D379" s="122" t="s">
        <v>1702</v>
      </c>
      <c r="E379" s="123" t="s">
        <v>1702</v>
      </c>
      <c r="F379" s="132" t="s">
        <v>1703</v>
      </c>
      <c r="G379" s="132" t="s">
        <v>91</v>
      </c>
      <c r="H379" s="132" t="s">
        <v>1704</v>
      </c>
      <c r="I379" s="132"/>
      <c r="J379" s="132" t="s">
        <v>1705</v>
      </c>
      <c r="K379" s="132"/>
      <c r="L379" s="132"/>
      <c r="M379" s="132"/>
      <c r="N379" s="133">
        <v>3000</v>
      </c>
      <c r="O379" s="133">
        <v>0</v>
      </c>
      <c r="P379" s="131">
        <v>3000</v>
      </c>
      <c r="Q379" s="116" t="s">
        <v>157</v>
      </c>
      <c r="R379" s="116" t="s">
        <v>4847</v>
      </c>
      <c r="S379" s="116"/>
      <c r="U379" s="29"/>
      <c r="V379" s="29"/>
      <c r="W379" s="29"/>
      <c r="X379" s="29"/>
      <c r="Y379" s="29"/>
      <c r="Z379" s="29"/>
      <c r="AA379" s="29"/>
      <c r="AB379" s="29"/>
      <c r="AC379" s="29"/>
      <c r="AD379" s="29"/>
      <c r="AE379" s="29"/>
      <c r="AF379" s="29"/>
      <c r="AG379" s="29"/>
      <c r="AH379" s="29"/>
      <c r="AI379" s="29"/>
      <c r="AJ379" s="29"/>
    </row>
    <row r="380" spans="1:36" s="30" customFormat="1" ht="69" customHeight="1" x14ac:dyDescent="0.25">
      <c r="A380" s="20"/>
      <c r="B380" s="121" t="s">
        <v>1889</v>
      </c>
      <c r="C380" s="122" t="s">
        <v>3153</v>
      </c>
      <c r="D380" s="122" t="s">
        <v>3152</v>
      </c>
      <c r="E380" s="123" t="s">
        <v>3152</v>
      </c>
      <c r="F380" s="132"/>
      <c r="G380" s="132"/>
      <c r="H380" s="132"/>
      <c r="I380" s="132"/>
      <c r="J380" s="132"/>
      <c r="K380" s="132"/>
      <c r="L380" s="132"/>
      <c r="M380" s="132"/>
      <c r="N380" s="133"/>
      <c r="O380" s="133"/>
      <c r="P380" s="131">
        <v>2500</v>
      </c>
      <c r="Q380" s="116" t="s">
        <v>98</v>
      </c>
      <c r="R380" s="116" t="s">
        <v>4834</v>
      </c>
      <c r="S380" s="116"/>
      <c r="U380" s="29"/>
      <c r="V380" s="29"/>
      <c r="W380" s="29"/>
      <c r="X380" s="29"/>
      <c r="Y380" s="29"/>
      <c r="Z380" s="29"/>
      <c r="AA380" s="29"/>
      <c r="AB380" s="29"/>
      <c r="AC380" s="29"/>
      <c r="AD380" s="29"/>
      <c r="AE380" s="29"/>
      <c r="AF380" s="29"/>
      <c r="AG380" s="29"/>
      <c r="AH380" s="29"/>
      <c r="AI380" s="29"/>
      <c r="AJ380" s="29"/>
    </row>
    <row r="381" spans="1:36" s="30" customFormat="1" ht="69" customHeight="1" x14ac:dyDescent="0.25">
      <c r="A381" s="119" t="s">
        <v>4702</v>
      </c>
      <c r="B381" s="121" t="s">
        <v>1714</v>
      </c>
      <c r="C381" s="122" t="s">
        <v>1719</v>
      </c>
      <c r="D381" s="122" t="s">
        <v>1720</v>
      </c>
      <c r="E381" s="123" t="s">
        <v>1715</v>
      </c>
      <c r="F381" s="132" t="s">
        <v>1716</v>
      </c>
      <c r="G381" s="132"/>
      <c r="H381" s="132" t="s">
        <v>1717</v>
      </c>
      <c r="I381" s="132"/>
      <c r="J381" s="132"/>
      <c r="K381" s="132"/>
      <c r="L381" s="132"/>
      <c r="M381" s="132"/>
      <c r="N381" s="133">
        <v>9500</v>
      </c>
      <c r="O381" s="133">
        <v>3558</v>
      </c>
      <c r="P381" s="131">
        <v>9500</v>
      </c>
      <c r="Q381" s="116" t="s">
        <v>1478</v>
      </c>
      <c r="R381" s="116" t="s">
        <v>1718</v>
      </c>
      <c r="S381" s="116"/>
      <c r="U381" s="29"/>
      <c r="V381" s="29"/>
      <c r="W381" s="29"/>
      <c r="X381" s="29"/>
      <c r="Y381" s="29"/>
      <c r="Z381" s="29"/>
      <c r="AA381" s="29"/>
      <c r="AB381" s="29"/>
      <c r="AC381" s="29"/>
      <c r="AD381" s="29"/>
      <c r="AE381" s="29"/>
      <c r="AF381" s="29"/>
      <c r="AG381" s="29"/>
      <c r="AH381" s="29"/>
      <c r="AI381" s="29"/>
      <c r="AJ381" s="29"/>
    </row>
    <row r="382" spans="1:36" s="30" customFormat="1" ht="69" customHeight="1" x14ac:dyDescent="0.25">
      <c r="A382" s="119" t="s">
        <v>4702</v>
      </c>
      <c r="B382" s="121" t="s">
        <v>1714</v>
      </c>
      <c r="C382" s="122" t="s">
        <v>1719</v>
      </c>
      <c r="D382" s="122" t="s">
        <v>1720</v>
      </c>
      <c r="E382" s="123"/>
      <c r="F382" s="132" t="s">
        <v>3112</v>
      </c>
      <c r="G382" s="132"/>
      <c r="H382" s="132"/>
      <c r="I382" s="132"/>
      <c r="J382" s="132"/>
      <c r="K382" s="132"/>
      <c r="L382" s="132"/>
      <c r="M382" s="132"/>
      <c r="N382" s="133"/>
      <c r="O382" s="133"/>
      <c r="P382" s="131"/>
      <c r="Q382" s="116" t="s">
        <v>1478</v>
      </c>
      <c r="R382" s="116" t="s">
        <v>1718</v>
      </c>
      <c r="S382" s="116"/>
      <c r="U382" s="29"/>
      <c r="V382" s="29"/>
      <c r="W382" s="29"/>
      <c r="X382" s="29"/>
      <c r="Y382" s="29"/>
      <c r="Z382" s="29"/>
      <c r="AA382" s="29"/>
      <c r="AB382" s="29"/>
      <c r="AC382" s="29"/>
      <c r="AD382" s="29"/>
      <c r="AE382" s="29"/>
      <c r="AF382" s="29"/>
      <c r="AG382" s="29"/>
      <c r="AH382" s="29"/>
      <c r="AI382" s="29"/>
      <c r="AJ382" s="29"/>
    </row>
    <row r="383" spans="1:36" s="30" customFormat="1" ht="69" customHeight="1" x14ac:dyDescent="0.25">
      <c r="A383" s="119" t="s">
        <v>4702</v>
      </c>
      <c r="B383" s="121" t="s">
        <v>1714</v>
      </c>
      <c r="C383" s="122" t="s">
        <v>1719</v>
      </c>
      <c r="D383" s="122" t="s">
        <v>1720</v>
      </c>
      <c r="E383" s="123"/>
      <c r="F383" s="132" t="s">
        <v>3113</v>
      </c>
      <c r="G383" s="132"/>
      <c r="H383" s="132"/>
      <c r="I383" s="132"/>
      <c r="J383" s="132"/>
      <c r="K383" s="132"/>
      <c r="L383" s="132"/>
      <c r="M383" s="132"/>
      <c r="N383" s="133"/>
      <c r="O383" s="133"/>
      <c r="P383" s="131"/>
      <c r="Q383" s="116" t="s">
        <v>1478</v>
      </c>
      <c r="R383" s="116" t="s">
        <v>1718</v>
      </c>
      <c r="S383" s="116"/>
      <c r="U383" s="29"/>
      <c r="V383" s="29"/>
      <c r="W383" s="29"/>
      <c r="X383" s="29"/>
      <c r="Y383" s="29"/>
      <c r="Z383" s="29"/>
      <c r="AA383" s="29"/>
      <c r="AB383" s="29"/>
      <c r="AC383" s="29"/>
      <c r="AD383" s="29"/>
      <c r="AE383" s="29"/>
      <c r="AF383" s="29"/>
      <c r="AG383" s="29"/>
      <c r="AH383" s="29"/>
      <c r="AI383" s="29"/>
      <c r="AJ383" s="29"/>
    </row>
    <row r="384" spans="1:36" s="30" customFormat="1" ht="69" customHeight="1" x14ac:dyDescent="0.25">
      <c r="A384" s="119" t="s">
        <v>4702</v>
      </c>
      <c r="B384" s="121" t="s">
        <v>1721</v>
      </c>
      <c r="C384" s="122" t="s">
        <v>1727</v>
      </c>
      <c r="D384" s="122" t="s">
        <v>1728</v>
      </c>
      <c r="E384" s="123" t="s">
        <v>1722</v>
      </c>
      <c r="F384" s="132" t="s">
        <v>1723</v>
      </c>
      <c r="G384" s="132"/>
      <c r="H384" s="132" t="s">
        <v>1724</v>
      </c>
      <c r="I384" s="132"/>
      <c r="J384" s="132" t="s">
        <v>1725</v>
      </c>
      <c r="K384" s="132">
        <v>9</v>
      </c>
      <c r="L384" s="132">
        <v>7</v>
      </c>
      <c r="M384" s="132">
        <v>7</v>
      </c>
      <c r="N384" s="133">
        <v>20900</v>
      </c>
      <c r="O384" s="133">
        <v>6000</v>
      </c>
      <c r="P384" s="131">
        <v>47900</v>
      </c>
      <c r="Q384" s="116" t="s">
        <v>98</v>
      </c>
      <c r="R384" s="116" t="s">
        <v>4834</v>
      </c>
      <c r="S384" s="116" t="s">
        <v>4848</v>
      </c>
      <c r="U384" s="29"/>
      <c r="V384" s="29"/>
      <c r="W384" s="29"/>
      <c r="X384" s="29"/>
      <c r="Y384" s="29"/>
      <c r="Z384" s="29"/>
      <c r="AA384" s="29"/>
      <c r="AB384" s="29"/>
      <c r="AC384" s="29"/>
      <c r="AD384" s="29"/>
      <c r="AE384" s="29"/>
      <c r="AF384" s="29"/>
      <c r="AG384" s="29"/>
      <c r="AH384" s="29"/>
      <c r="AI384" s="29"/>
      <c r="AJ384" s="29"/>
    </row>
    <row r="385" spans="1:36" s="30" customFormat="1" ht="69" customHeight="1" x14ac:dyDescent="0.25">
      <c r="A385" s="119" t="s">
        <v>4702</v>
      </c>
      <c r="B385" s="121" t="s">
        <v>1721</v>
      </c>
      <c r="C385" s="122" t="s">
        <v>1727</v>
      </c>
      <c r="D385" s="122" t="s">
        <v>1728</v>
      </c>
      <c r="E385" s="123" t="s">
        <v>1729</v>
      </c>
      <c r="F385" s="132" t="s">
        <v>1730</v>
      </c>
      <c r="G385" s="132"/>
      <c r="H385" s="132" t="s">
        <v>1724</v>
      </c>
      <c r="I385" s="132"/>
      <c r="J385" s="132" t="s">
        <v>1731</v>
      </c>
      <c r="K385" s="132">
        <v>0</v>
      </c>
      <c r="L385" s="132">
        <v>0</v>
      </c>
      <c r="M385" s="132">
        <v>6</v>
      </c>
      <c r="N385" s="133">
        <v>0</v>
      </c>
      <c r="O385" s="133">
        <v>0</v>
      </c>
      <c r="P385" s="131">
        <v>40000</v>
      </c>
      <c r="Q385" s="116" t="s">
        <v>98</v>
      </c>
      <c r="R385" s="116" t="s">
        <v>4834</v>
      </c>
      <c r="S385" s="116" t="s">
        <v>4848</v>
      </c>
      <c r="U385" s="29"/>
      <c r="V385" s="29"/>
      <c r="W385" s="29"/>
      <c r="X385" s="29"/>
      <c r="Y385" s="29"/>
      <c r="Z385" s="29"/>
      <c r="AA385" s="29"/>
      <c r="AB385" s="29"/>
      <c r="AC385" s="29"/>
      <c r="AD385" s="29"/>
      <c r="AE385" s="29"/>
      <c r="AF385" s="29"/>
      <c r="AG385" s="29"/>
      <c r="AH385" s="29"/>
      <c r="AI385" s="29"/>
      <c r="AJ385" s="29"/>
    </row>
    <row r="386" spans="1:36" s="30" customFormat="1" ht="69" customHeight="1" x14ac:dyDescent="0.25">
      <c r="A386" s="119" t="s">
        <v>4702</v>
      </c>
      <c r="B386" s="121" t="s">
        <v>1721</v>
      </c>
      <c r="C386" s="122" t="s">
        <v>1727</v>
      </c>
      <c r="D386" s="122" t="s">
        <v>1728</v>
      </c>
      <c r="E386" s="123"/>
      <c r="F386" s="132" t="s">
        <v>3114</v>
      </c>
      <c r="G386" s="132"/>
      <c r="H386" s="132"/>
      <c r="I386" s="132"/>
      <c r="J386" s="132" t="s">
        <v>1725</v>
      </c>
      <c r="K386" s="132">
        <v>0</v>
      </c>
      <c r="L386" s="132">
        <v>0</v>
      </c>
      <c r="M386" s="132">
        <v>5</v>
      </c>
      <c r="N386" s="133">
        <v>11000</v>
      </c>
      <c r="O386" s="133">
        <v>0</v>
      </c>
      <c r="P386" s="131"/>
      <c r="Q386" s="116" t="s">
        <v>98</v>
      </c>
      <c r="R386" s="116" t="s">
        <v>4834</v>
      </c>
      <c r="S386" s="116" t="s">
        <v>4848</v>
      </c>
      <c r="U386" s="29"/>
      <c r="V386" s="29"/>
      <c r="W386" s="29"/>
      <c r="X386" s="29"/>
      <c r="Y386" s="29"/>
      <c r="Z386" s="29"/>
      <c r="AA386" s="29"/>
      <c r="AB386" s="29"/>
      <c r="AC386" s="29"/>
      <c r="AD386" s="29"/>
      <c r="AE386" s="29"/>
      <c r="AF386" s="29"/>
      <c r="AG386" s="29"/>
      <c r="AH386" s="29"/>
      <c r="AI386" s="29"/>
      <c r="AJ386" s="29"/>
    </row>
    <row r="387" spans="1:36" s="30" customFormat="1" ht="69" customHeight="1" x14ac:dyDescent="0.25">
      <c r="A387" s="119" t="s">
        <v>4702</v>
      </c>
      <c r="B387" s="121" t="s">
        <v>1721</v>
      </c>
      <c r="C387" s="122" t="s">
        <v>1727</v>
      </c>
      <c r="D387" s="122" t="s">
        <v>1728</v>
      </c>
      <c r="E387" s="123"/>
      <c r="F387" s="132" t="s">
        <v>3116</v>
      </c>
      <c r="G387" s="132"/>
      <c r="H387" s="132"/>
      <c r="I387" s="132"/>
      <c r="J387" s="132" t="s">
        <v>1725</v>
      </c>
      <c r="K387" s="132">
        <v>0</v>
      </c>
      <c r="L387" s="132">
        <v>0</v>
      </c>
      <c r="M387" s="132">
        <v>1</v>
      </c>
      <c r="N387" s="133">
        <v>5000</v>
      </c>
      <c r="O387" s="133">
        <v>0</v>
      </c>
      <c r="P387" s="131">
        <v>10000</v>
      </c>
      <c r="Q387" s="116" t="s">
        <v>98</v>
      </c>
      <c r="R387" s="116" t="s">
        <v>4834</v>
      </c>
      <c r="S387" s="116" t="s">
        <v>4848</v>
      </c>
      <c r="U387" s="29"/>
      <c r="V387" s="29"/>
      <c r="W387" s="29"/>
      <c r="X387" s="29"/>
      <c r="Y387" s="29"/>
      <c r="Z387" s="29"/>
      <c r="AA387" s="29"/>
      <c r="AB387" s="29"/>
      <c r="AC387" s="29"/>
      <c r="AD387" s="29"/>
      <c r="AE387" s="29"/>
      <c r="AF387" s="29"/>
      <c r="AG387" s="29"/>
      <c r="AH387" s="29"/>
      <c r="AI387" s="29"/>
      <c r="AJ387" s="29"/>
    </row>
    <row r="388" spans="1:36" s="30" customFormat="1" ht="69" customHeight="1" x14ac:dyDescent="0.25">
      <c r="A388" s="119" t="s">
        <v>4702</v>
      </c>
      <c r="B388" s="121" t="s">
        <v>1721</v>
      </c>
      <c r="C388" s="122" t="s">
        <v>1727</v>
      </c>
      <c r="D388" s="122" t="s">
        <v>1728</v>
      </c>
      <c r="E388" s="123"/>
      <c r="F388" s="132" t="s">
        <v>3117</v>
      </c>
      <c r="G388" s="132"/>
      <c r="H388" s="132"/>
      <c r="I388" s="132"/>
      <c r="J388" s="132" t="s">
        <v>3118</v>
      </c>
      <c r="K388" s="132">
        <v>8</v>
      </c>
      <c r="L388" s="132">
        <v>6</v>
      </c>
      <c r="M388" s="132">
        <v>8</v>
      </c>
      <c r="N388" s="133">
        <v>19500</v>
      </c>
      <c r="O388" s="133">
        <v>17811</v>
      </c>
      <c r="P388" s="131">
        <v>19500</v>
      </c>
      <c r="Q388" s="116" t="s">
        <v>98</v>
      </c>
      <c r="R388" s="116" t="s">
        <v>4834</v>
      </c>
      <c r="S388" s="116" t="s">
        <v>4848</v>
      </c>
      <c r="U388" s="29"/>
      <c r="V388" s="29"/>
      <c r="W388" s="29"/>
      <c r="X388" s="29"/>
      <c r="Y388" s="29"/>
      <c r="Z388" s="29"/>
      <c r="AA388" s="29"/>
      <c r="AB388" s="29"/>
      <c r="AC388" s="29"/>
      <c r="AD388" s="29"/>
      <c r="AE388" s="29"/>
      <c r="AF388" s="29"/>
      <c r="AG388" s="29"/>
      <c r="AH388" s="29"/>
      <c r="AI388" s="29"/>
      <c r="AJ388" s="29"/>
    </row>
    <row r="389" spans="1:36" s="30" customFormat="1" ht="69" customHeight="1" x14ac:dyDescent="0.25">
      <c r="A389" s="119" t="s">
        <v>4702</v>
      </c>
      <c r="B389" s="121" t="s">
        <v>1721</v>
      </c>
      <c r="C389" s="122" t="s">
        <v>1727</v>
      </c>
      <c r="D389" s="122" t="s">
        <v>1728</v>
      </c>
      <c r="E389" s="123"/>
      <c r="F389" s="132" t="s">
        <v>3120</v>
      </c>
      <c r="G389" s="132"/>
      <c r="H389" s="132"/>
      <c r="I389" s="132"/>
      <c r="J389" s="132" t="s">
        <v>3121</v>
      </c>
      <c r="K389" s="132">
        <v>4</v>
      </c>
      <c r="L389" s="132">
        <v>4</v>
      </c>
      <c r="M389" s="132">
        <v>4</v>
      </c>
      <c r="N389" s="133">
        <v>10000</v>
      </c>
      <c r="O389" s="133">
        <v>8708</v>
      </c>
      <c r="P389" s="131">
        <v>10000</v>
      </c>
      <c r="Q389" s="116" t="s">
        <v>98</v>
      </c>
      <c r="R389" s="116" t="s">
        <v>4834</v>
      </c>
      <c r="S389" s="116" t="s">
        <v>4848</v>
      </c>
      <c r="U389" s="29"/>
      <c r="V389" s="29"/>
      <c r="W389" s="29"/>
      <c r="X389" s="29"/>
      <c r="Y389" s="29"/>
      <c r="Z389" s="29"/>
      <c r="AA389" s="29"/>
      <c r="AB389" s="29"/>
      <c r="AC389" s="29"/>
      <c r="AD389" s="29"/>
      <c r="AE389" s="29"/>
      <c r="AF389" s="29"/>
      <c r="AG389" s="29"/>
      <c r="AH389" s="29"/>
      <c r="AI389" s="29"/>
      <c r="AJ389" s="29"/>
    </row>
    <row r="390" spans="1:36" s="30" customFormat="1" ht="69" customHeight="1" x14ac:dyDescent="0.25">
      <c r="A390" s="119" t="s">
        <v>4702</v>
      </c>
      <c r="B390" s="121" t="s">
        <v>1721</v>
      </c>
      <c r="C390" s="122" t="s">
        <v>1727</v>
      </c>
      <c r="D390" s="122" t="s">
        <v>1728</v>
      </c>
      <c r="E390" s="123"/>
      <c r="F390" s="132" t="s">
        <v>3122</v>
      </c>
      <c r="G390" s="132"/>
      <c r="H390" s="132"/>
      <c r="I390" s="132"/>
      <c r="J390" s="132" t="s">
        <v>3123</v>
      </c>
      <c r="K390" s="132">
        <v>3</v>
      </c>
      <c r="L390" s="132">
        <v>2</v>
      </c>
      <c r="M390" s="132">
        <v>3</v>
      </c>
      <c r="N390" s="133">
        <v>3200</v>
      </c>
      <c r="O390" s="133">
        <v>5081</v>
      </c>
      <c r="P390" s="131">
        <v>6000</v>
      </c>
      <c r="Q390" s="116" t="s">
        <v>98</v>
      </c>
      <c r="R390" s="116" t="s">
        <v>4834</v>
      </c>
      <c r="S390" s="116" t="s">
        <v>4848</v>
      </c>
      <c r="U390" s="29"/>
      <c r="V390" s="29"/>
      <c r="W390" s="29"/>
      <c r="X390" s="29"/>
      <c r="Y390" s="29"/>
      <c r="Z390" s="29"/>
      <c r="AA390" s="29"/>
      <c r="AB390" s="29"/>
      <c r="AC390" s="29"/>
      <c r="AD390" s="29"/>
      <c r="AE390" s="29"/>
      <c r="AF390" s="29"/>
      <c r="AG390" s="29"/>
      <c r="AH390" s="29"/>
      <c r="AI390" s="29"/>
      <c r="AJ390" s="29"/>
    </row>
    <row r="391" spans="1:36" s="30" customFormat="1" ht="69" customHeight="1" x14ac:dyDescent="0.25">
      <c r="A391" s="119" t="s">
        <v>4702</v>
      </c>
      <c r="B391" s="121" t="s">
        <v>1721</v>
      </c>
      <c r="C391" s="122" t="s">
        <v>1727</v>
      </c>
      <c r="D391" s="122" t="s">
        <v>1728</v>
      </c>
      <c r="E391" s="123"/>
      <c r="F391" s="132" t="s">
        <v>3125</v>
      </c>
      <c r="G391" s="132"/>
      <c r="H391" s="132"/>
      <c r="I391" s="132"/>
      <c r="J391" s="132" t="s">
        <v>3123</v>
      </c>
      <c r="K391" s="132">
        <v>1</v>
      </c>
      <c r="L391" s="132"/>
      <c r="M391" s="132">
        <v>1</v>
      </c>
      <c r="N391" s="133">
        <v>1000</v>
      </c>
      <c r="O391" s="133">
        <v>0</v>
      </c>
      <c r="P391" s="131">
        <v>1000</v>
      </c>
      <c r="Q391" s="116" t="s">
        <v>98</v>
      </c>
      <c r="R391" s="116" t="s">
        <v>4834</v>
      </c>
      <c r="S391" s="116" t="s">
        <v>4848</v>
      </c>
      <c r="U391" s="29"/>
      <c r="V391" s="29"/>
      <c r="W391" s="29"/>
      <c r="X391" s="29"/>
      <c r="Y391" s="29"/>
      <c r="Z391" s="29"/>
      <c r="AA391" s="29"/>
      <c r="AB391" s="29"/>
      <c r="AC391" s="29"/>
      <c r="AD391" s="29"/>
      <c r="AE391" s="29"/>
      <c r="AF391" s="29"/>
      <c r="AG391" s="29"/>
      <c r="AH391" s="29"/>
      <c r="AI391" s="29"/>
      <c r="AJ391" s="29"/>
    </row>
    <row r="392" spans="1:36" s="30" customFormat="1" ht="69" customHeight="1" x14ac:dyDescent="0.25">
      <c r="A392" s="119" t="s">
        <v>4702</v>
      </c>
      <c r="B392" s="121" t="s">
        <v>1721</v>
      </c>
      <c r="C392" s="122" t="s">
        <v>1727</v>
      </c>
      <c r="D392" s="122" t="s">
        <v>1728</v>
      </c>
      <c r="E392" s="123"/>
      <c r="F392" s="132" t="s">
        <v>3127</v>
      </c>
      <c r="G392" s="132"/>
      <c r="H392" s="132"/>
      <c r="I392" s="132"/>
      <c r="J392" s="132" t="s">
        <v>1736</v>
      </c>
      <c r="K392" s="132">
        <v>2000</v>
      </c>
      <c r="L392" s="132"/>
      <c r="M392" s="132"/>
      <c r="N392" s="133">
        <v>7400</v>
      </c>
      <c r="O392" s="133">
        <v>763</v>
      </c>
      <c r="P392" s="131">
        <v>13400</v>
      </c>
      <c r="Q392" s="116" t="s">
        <v>98</v>
      </c>
      <c r="R392" s="116" t="s">
        <v>4834</v>
      </c>
      <c r="S392" s="116" t="s">
        <v>4848</v>
      </c>
      <c r="U392" s="29"/>
      <c r="V392" s="29"/>
      <c r="W392" s="29"/>
      <c r="X392" s="29"/>
      <c r="Y392" s="29"/>
      <c r="Z392" s="29"/>
      <c r="AA392" s="29"/>
      <c r="AB392" s="29"/>
      <c r="AC392" s="29"/>
      <c r="AD392" s="29"/>
      <c r="AE392" s="29"/>
      <c r="AF392" s="29"/>
      <c r="AG392" s="29"/>
      <c r="AH392" s="29"/>
      <c r="AI392" s="29"/>
      <c r="AJ392" s="29"/>
    </row>
    <row r="393" spans="1:36" s="30" customFormat="1" ht="69" customHeight="1" x14ac:dyDescent="0.25">
      <c r="A393" s="119" t="s">
        <v>4702</v>
      </c>
      <c r="B393" s="121" t="s">
        <v>1721</v>
      </c>
      <c r="C393" s="122" t="s">
        <v>1727</v>
      </c>
      <c r="D393" s="122" t="s">
        <v>1728</v>
      </c>
      <c r="E393" s="123"/>
      <c r="F393" s="132" t="s">
        <v>3129</v>
      </c>
      <c r="G393" s="132"/>
      <c r="H393" s="132"/>
      <c r="I393" s="132"/>
      <c r="J393" s="132" t="s">
        <v>3130</v>
      </c>
      <c r="K393" s="132"/>
      <c r="L393" s="132"/>
      <c r="M393" s="132">
        <f>5+5</f>
        <v>10</v>
      </c>
      <c r="N393" s="133">
        <v>2000</v>
      </c>
      <c r="O393" s="133"/>
      <c r="P393" s="131">
        <v>7000</v>
      </c>
      <c r="Q393" s="116" t="s">
        <v>98</v>
      </c>
      <c r="R393" s="116" t="s">
        <v>4834</v>
      </c>
      <c r="S393" s="116" t="s">
        <v>4848</v>
      </c>
      <c r="U393" s="29"/>
      <c r="V393" s="29"/>
      <c r="W393" s="29"/>
      <c r="X393" s="29"/>
      <c r="Y393" s="29"/>
      <c r="Z393" s="29"/>
      <c r="AA393" s="29"/>
      <c r="AB393" s="29"/>
      <c r="AC393" s="29"/>
      <c r="AD393" s="29"/>
      <c r="AE393" s="29"/>
      <c r="AF393" s="29"/>
      <c r="AG393" s="29"/>
      <c r="AH393" s="29"/>
      <c r="AI393" s="29"/>
      <c r="AJ393" s="29"/>
    </row>
    <row r="394" spans="1:36" s="30" customFormat="1" ht="69" customHeight="1" x14ac:dyDescent="0.25">
      <c r="A394" s="119" t="s">
        <v>4702</v>
      </c>
      <c r="B394" s="121" t="s">
        <v>1721</v>
      </c>
      <c r="C394" s="122" t="s">
        <v>1727</v>
      </c>
      <c r="D394" s="122" t="s">
        <v>1728</v>
      </c>
      <c r="E394" s="123"/>
      <c r="F394" s="132" t="s">
        <v>3131</v>
      </c>
      <c r="G394" s="132"/>
      <c r="H394" s="132"/>
      <c r="I394" s="132"/>
      <c r="J394" s="132" t="s">
        <v>3132</v>
      </c>
      <c r="K394" s="132"/>
      <c r="L394" s="132"/>
      <c r="M394" s="132">
        <v>20</v>
      </c>
      <c r="N394" s="133"/>
      <c r="O394" s="133"/>
      <c r="P394" s="131">
        <v>10000</v>
      </c>
      <c r="Q394" s="116" t="s">
        <v>98</v>
      </c>
      <c r="R394" s="116" t="s">
        <v>4834</v>
      </c>
      <c r="S394" s="116" t="s">
        <v>4848</v>
      </c>
      <c r="U394" s="29"/>
      <c r="V394" s="29"/>
      <c r="W394" s="29"/>
      <c r="X394" s="29"/>
      <c r="Y394" s="29"/>
      <c r="Z394" s="29"/>
      <c r="AA394" s="29"/>
      <c r="AB394" s="29"/>
      <c r="AC394" s="29"/>
      <c r="AD394" s="29"/>
      <c r="AE394" s="29"/>
      <c r="AF394" s="29"/>
      <c r="AG394" s="29"/>
      <c r="AH394" s="29"/>
      <c r="AI394" s="29"/>
      <c r="AJ394" s="29"/>
    </row>
    <row r="395" spans="1:36" s="30" customFormat="1" ht="69" customHeight="1" x14ac:dyDescent="0.25">
      <c r="A395" s="117" t="s">
        <v>4706</v>
      </c>
      <c r="B395" s="121" t="s">
        <v>1721</v>
      </c>
      <c r="C395" s="122" t="s">
        <v>1737</v>
      </c>
      <c r="D395" s="122" t="s">
        <v>1738</v>
      </c>
      <c r="E395" s="123" t="s">
        <v>1733</v>
      </c>
      <c r="F395" s="132" t="s">
        <v>1734</v>
      </c>
      <c r="G395" s="132"/>
      <c r="H395" s="132" t="s">
        <v>1735</v>
      </c>
      <c r="I395" s="132"/>
      <c r="J395" s="132" t="s">
        <v>1736</v>
      </c>
      <c r="K395" s="132">
        <v>2</v>
      </c>
      <c r="L395" s="132">
        <v>2</v>
      </c>
      <c r="M395" s="132">
        <v>2</v>
      </c>
      <c r="N395" s="133">
        <v>1000</v>
      </c>
      <c r="O395" s="133">
        <v>1000</v>
      </c>
      <c r="P395" s="131">
        <v>1000</v>
      </c>
      <c r="Q395" s="116" t="s">
        <v>92</v>
      </c>
      <c r="R395" s="116" t="s">
        <v>4726</v>
      </c>
      <c r="S395" s="116" t="s">
        <v>4849</v>
      </c>
      <c r="U395" s="29"/>
      <c r="V395" s="29"/>
      <c r="W395" s="29"/>
      <c r="X395" s="29"/>
      <c r="Y395" s="29"/>
      <c r="Z395" s="29"/>
      <c r="AA395" s="29"/>
      <c r="AB395" s="29"/>
      <c r="AC395" s="29"/>
      <c r="AD395" s="29"/>
      <c r="AE395" s="29"/>
      <c r="AF395" s="29"/>
      <c r="AG395" s="29"/>
      <c r="AH395" s="29"/>
      <c r="AI395" s="29"/>
      <c r="AJ395" s="29"/>
    </row>
    <row r="396" spans="1:36" s="30" customFormat="1" ht="69" customHeight="1" x14ac:dyDescent="0.25">
      <c r="A396" s="117" t="s">
        <v>4706</v>
      </c>
      <c r="B396" s="121" t="s">
        <v>1721</v>
      </c>
      <c r="C396" s="122" t="s">
        <v>1737</v>
      </c>
      <c r="D396" s="122" t="s">
        <v>1738</v>
      </c>
      <c r="E396" s="123"/>
      <c r="F396" s="132" t="s">
        <v>3133</v>
      </c>
      <c r="G396" s="132"/>
      <c r="H396" s="132"/>
      <c r="I396" s="132"/>
      <c r="J396" s="132" t="s">
        <v>1736</v>
      </c>
      <c r="K396" s="132"/>
      <c r="L396" s="132"/>
      <c r="M396" s="132">
        <v>1</v>
      </c>
      <c r="N396" s="133">
        <v>2000</v>
      </c>
      <c r="O396" s="133">
        <v>2000</v>
      </c>
      <c r="P396" s="131"/>
      <c r="Q396" s="116" t="s">
        <v>92</v>
      </c>
      <c r="R396" s="116" t="s">
        <v>4726</v>
      </c>
      <c r="S396" s="116" t="s">
        <v>4849</v>
      </c>
      <c r="U396" s="29"/>
      <c r="V396" s="29"/>
      <c r="W396" s="29"/>
      <c r="X396" s="29"/>
      <c r="Y396" s="29"/>
      <c r="Z396" s="29"/>
      <c r="AA396" s="29"/>
      <c r="AB396" s="29"/>
      <c r="AC396" s="29"/>
      <c r="AD396" s="29"/>
      <c r="AE396" s="29"/>
      <c r="AF396" s="29"/>
      <c r="AG396" s="29"/>
      <c r="AH396" s="29"/>
      <c r="AI396" s="29"/>
      <c r="AJ396" s="29"/>
    </row>
    <row r="397" spans="1:36" s="30" customFormat="1" ht="69" customHeight="1" x14ac:dyDescent="0.25">
      <c r="A397" s="117" t="s">
        <v>4706</v>
      </c>
      <c r="B397" s="121" t="s">
        <v>1721</v>
      </c>
      <c r="C397" s="122" t="s">
        <v>1737</v>
      </c>
      <c r="D397" s="122" t="s">
        <v>1738</v>
      </c>
      <c r="E397" s="123"/>
      <c r="F397" s="132" t="s">
        <v>3135</v>
      </c>
      <c r="G397" s="132"/>
      <c r="H397" s="132"/>
      <c r="I397" s="132"/>
      <c r="J397" s="132" t="s">
        <v>3136</v>
      </c>
      <c r="K397" s="132"/>
      <c r="L397" s="132"/>
      <c r="M397" s="132">
        <v>1</v>
      </c>
      <c r="N397" s="133">
        <v>0</v>
      </c>
      <c r="O397" s="133">
        <v>0</v>
      </c>
      <c r="P397" s="131">
        <v>1500</v>
      </c>
      <c r="Q397" s="116" t="s">
        <v>92</v>
      </c>
      <c r="R397" s="116" t="s">
        <v>4726</v>
      </c>
      <c r="S397" s="116" t="s">
        <v>4849</v>
      </c>
      <c r="U397" s="29"/>
      <c r="V397" s="29"/>
      <c r="W397" s="29"/>
      <c r="X397" s="29"/>
      <c r="Y397" s="29"/>
      <c r="Z397" s="29"/>
      <c r="AA397" s="29"/>
      <c r="AB397" s="29"/>
      <c r="AC397" s="29"/>
      <c r="AD397" s="29"/>
      <c r="AE397" s="29"/>
      <c r="AF397" s="29"/>
      <c r="AG397" s="29"/>
      <c r="AH397" s="29"/>
      <c r="AI397" s="29"/>
      <c r="AJ397" s="29"/>
    </row>
    <row r="398" spans="1:36" s="30" customFormat="1" ht="69" customHeight="1" x14ac:dyDescent="0.25">
      <c r="A398" s="117" t="s">
        <v>4706</v>
      </c>
      <c r="B398" s="121" t="s">
        <v>1721</v>
      </c>
      <c r="C398" s="122" t="s">
        <v>1737</v>
      </c>
      <c r="D398" s="122" t="s">
        <v>1738</v>
      </c>
      <c r="E398" s="123"/>
      <c r="F398" s="132" t="s">
        <v>3138</v>
      </c>
      <c r="G398" s="132"/>
      <c r="H398" s="132"/>
      <c r="I398" s="132"/>
      <c r="J398" s="132" t="s">
        <v>3136</v>
      </c>
      <c r="K398" s="132">
        <v>1</v>
      </c>
      <c r="L398" s="132">
        <v>1</v>
      </c>
      <c r="M398" s="132">
        <v>1</v>
      </c>
      <c r="N398" s="133">
        <v>600</v>
      </c>
      <c r="O398" s="133">
        <v>600</v>
      </c>
      <c r="P398" s="131">
        <v>800</v>
      </c>
      <c r="Q398" s="116" t="s">
        <v>92</v>
      </c>
      <c r="R398" s="116" t="s">
        <v>4726</v>
      </c>
      <c r="S398" s="116" t="s">
        <v>4849</v>
      </c>
      <c r="U398" s="29"/>
      <c r="V398" s="29"/>
      <c r="W398" s="29"/>
      <c r="X398" s="29"/>
      <c r="Y398" s="29"/>
      <c r="Z398" s="29"/>
      <c r="AA398" s="29"/>
      <c r="AB398" s="29"/>
      <c r="AC398" s="29"/>
      <c r="AD398" s="29"/>
      <c r="AE398" s="29"/>
      <c r="AF398" s="29"/>
      <c r="AG398" s="29"/>
      <c r="AH398" s="29"/>
      <c r="AI398" s="29"/>
      <c r="AJ398" s="29"/>
    </row>
    <row r="399" spans="1:36" s="30" customFormat="1" ht="69" customHeight="1" x14ac:dyDescent="0.25">
      <c r="A399" s="117" t="s">
        <v>4706</v>
      </c>
      <c r="B399" s="121" t="s">
        <v>1721</v>
      </c>
      <c r="C399" s="122" t="s">
        <v>1737</v>
      </c>
      <c r="D399" s="122" t="s">
        <v>1738</v>
      </c>
      <c r="E399" s="123"/>
      <c r="F399" s="132" t="s">
        <v>3139</v>
      </c>
      <c r="G399" s="132"/>
      <c r="H399" s="132"/>
      <c r="I399" s="132"/>
      <c r="J399" s="132" t="s">
        <v>1742</v>
      </c>
      <c r="K399" s="132">
        <v>1</v>
      </c>
      <c r="L399" s="132">
        <v>1</v>
      </c>
      <c r="M399" s="132">
        <v>1</v>
      </c>
      <c r="N399" s="133">
        <v>600</v>
      </c>
      <c r="O399" s="133">
        <v>600</v>
      </c>
      <c r="P399" s="131">
        <v>600</v>
      </c>
      <c r="Q399" s="116" t="s">
        <v>92</v>
      </c>
      <c r="R399" s="116" t="s">
        <v>4726</v>
      </c>
      <c r="S399" s="116" t="s">
        <v>4849</v>
      </c>
      <c r="U399" s="29"/>
      <c r="V399" s="29"/>
      <c r="W399" s="29"/>
      <c r="X399" s="29"/>
      <c r="Y399" s="29"/>
      <c r="Z399" s="29"/>
      <c r="AA399" s="29"/>
      <c r="AB399" s="29"/>
      <c r="AC399" s="29"/>
      <c r="AD399" s="29"/>
      <c r="AE399" s="29"/>
      <c r="AF399" s="29"/>
      <c r="AG399" s="29"/>
      <c r="AH399" s="29"/>
      <c r="AI399" s="29"/>
      <c r="AJ399" s="29"/>
    </row>
    <row r="400" spans="1:36" s="30" customFormat="1" ht="69" customHeight="1" x14ac:dyDescent="0.25">
      <c r="A400" s="117" t="s">
        <v>4706</v>
      </c>
      <c r="B400" s="121" t="s">
        <v>1721</v>
      </c>
      <c r="C400" s="122" t="s">
        <v>1744</v>
      </c>
      <c r="D400" s="122" t="s">
        <v>1745</v>
      </c>
      <c r="E400" s="123" t="s">
        <v>1739</v>
      </c>
      <c r="F400" s="132" t="s">
        <v>1740</v>
      </c>
      <c r="G400" s="132"/>
      <c r="H400" s="132" t="s">
        <v>1741</v>
      </c>
      <c r="I400" s="132"/>
      <c r="J400" s="132" t="s">
        <v>1742</v>
      </c>
      <c r="K400" s="132">
        <v>3</v>
      </c>
      <c r="L400" s="132"/>
      <c r="M400" s="132">
        <v>3</v>
      </c>
      <c r="N400" s="133">
        <v>1050</v>
      </c>
      <c r="O400" s="133">
        <v>1050</v>
      </c>
      <c r="P400" s="131">
        <v>1400</v>
      </c>
      <c r="Q400" s="116" t="s">
        <v>92</v>
      </c>
      <c r="R400" s="116" t="s">
        <v>4726</v>
      </c>
      <c r="S400" s="116" t="s">
        <v>4849</v>
      </c>
      <c r="U400" s="29"/>
      <c r="V400" s="29"/>
      <c r="W400" s="29"/>
      <c r="X400" s="29"/>
      <c r="Y400" s="29"/>
      <c r="Z400" s="29"/>
      <c r="AA400" s="29"/>
      <c r="AB400" s="29"/>
      <c r="AC400" s="29"/>
      <c r="AD400" s="29"/>
      <c r="AE400" s="29"/>
      <c r="AF400" s="29"/>
      <c r="AG400" s="29"/>
      <c r="AH400" s="29"/>
      <c r="AI400" s="29"/>
      <c r="AJ400" s="29"/>
    </row>
    <row r="401" spans="1:36" s="30" customFormat="1" ht="69" customHeight="1" x14ac:dyDescent="0.25">
      <c r="A401" s="117" t="s">
        <v>4706</v>
      </c>
      <c r="B401" s="121" t="s">
        <v>1721</v>
      </c>
      <c r="C401" s="122" t="s">
        <v>1744</v>
      </c>
      <c r="D401" s="122" t="s">
        <v>1745</v>
      </c>
      <c r="E401" s="123"/>
      <c r="F401" s="132" t="s">
        <v>3140</v>
      </c>
      <c r="G401" s="132"/>
      <c r="H401" s="132"/>
      <c r="I401" s="132"/>
      <c r="J401" s="132" t="s">
        <v>3141</v>
      </c>
      <c r="K401" s="132">
        <v>3</v>
      </c>
      <c r="L401" s="132"/>
      <c r="M401" s="132">
        <v>3</v>
      </c>
      <c r="N401" s="133">
        <v>1750</v>
      </c>
      <c r="O401" s="133">
        <v>1750</v>
      </c>
      <c r="P401" s="131">
        <v>2250</v>
      </c>
      <c r="Q401" s="116" t="s">
        <v>92</v>
      </c>
      <c r="R401" s="116" t="s">
        <v>4726</v>
      </c>
      <c r="S401" s="116" t="s">
        <v>4849</v>
      </c>
      <c r="U401" s="29"/>
      <c r="V401" s="29"/>
      <c r="W401" s="29"/>
      <c r="X401" s="29"/>
      <c r="Y401" s="29"/>
      <c r="Z401" s="29"/>
      <c r="AA401" s="29"/>
      <c r="AB401" s="29"/>
      <c r="AC401" s="29"/>
      <c r="AD401" s="29"/>
      <c r="AE401" s="29"/>
      <c r="AF401" s="29"/>
      <c r="AG401" s="29"/>
      <c r="AH401" s="29"/>
      <c r="AI401" s="29"/>
      <c r="AJ401" s="29"/>
    </row>
    <row r="402" spans="1:36" s="30" customFormat="1" ht="69" customHeight="1" x14ac:dyDescent="0.25">
      <c r="A402" s="117" t="s">
        <v>4706</v>
      </c>
      <c r="B402" s="121" t="s">
        <v>1721</v>
      </c>
      <c r="C402" s="122" t="s">
        <v>1744</v>
      </c>
      <c r="D402" s="122" t="s">
        <v>1745</v>
      </c>
      <c r="E402" s="123"/>
      <c r="F402" s="132" t="s">
        <v>3143</v>
      </c>
      <c r="G402" s="132"/>
      <c r="H402" s="132"/>
      <c r="I402" s="132"/>
      <c r="J402" s="132" t="s">
        <v>1749</v>
      </c>
      <c r="K402" s="132">
        <v>3</v>
      </c>
      <c r="L402" s="132">
        <v>3</v>
      </c>
      <c r="M402" s="132">
        <v>4</v>
      </c>
      <c r="N402" s="133">
        <v>2800</v>
      </c>
      <c r="O402" s="133">
        <v>2800</v>
      </c>
      <c r="P402" s="131">
        <v>3400</v>
      </c>
      <c r="Q402" s="116" t="s">
        <v>92</v>
      </c>
      <c r="R402" s="116" t="s">
        <v>4726</v>
      </c>
      <c r="S402" s="116" t="s">
        <v>4849</v>
      </c>
      <c r="U402" s="29"/>
      <c r="V402" s="29"/>
      <c r="W402" s="29"/>
      <c r="X402" s="29"/>
      <c r="Y402" s="29"/>
      <c r="Z402" s="29"/>
      <c r="AA402" s="29"/>
      <c r="AB402" s="29"/>
      <c r="AC402" s="29"/>
      <c r="AD402" s="29"/>
      <c r="AE402" s="29"/>
      <c r="AF402" s="29"/>
      <c r="AG402" s="29"/>
      <c r="AH402" s="29"/>
      <c r="AI402" s="29"/>
      <c r="AJ402" s="29"/>
    </row>
    <row r="403" spans="1:36" s="30" customFormat="1" ht="69" customHeight="1" x14ac:dyDescent="0.25">
      <c r="A403" s="117" t="s">
        <v>4706</v>
      </c>
      <c r="B403" s="121" t="s">
        <v>1721</v>
      </c>
      <c r="C403" s="122" t="s">
        <v>1751</v>
      </c>
      <c r="D403" s="122" t="s">
        <v>1752</v>
      </c>
      <c r="E403" s="123" t="s">
        <v>1746</v>
      </c>
      <c r="F403" s="132" t="s">
        <v>1747</v>
      </c>
      <c r="G403" s="132"/>
      <c r="H403" s="132" t="s">
        <v>1748</v>
      </c>
      <c r="I403" s="132"/>
      <c r="J403" s="132" t="s">
        <v>1749</v>
      </c>
      <c r="K403" s="132"/>
      <c r="L403" s="132"/>
      <c r="M403" s="132">
        <v>5</v>
      </c>
      <c r="N403" s="133">
        <v>16000</v>
      </c>
      <c r="O403" s="133">
        <v>16000</v>
      </c>
      <c r="P403" s="131">
        <v>8000</v>
      </c>
      <c r="Q403" s="116" t="s">
        <v>140</v>
      </c>
      <c r="R403" s="116" t="s">
        <v>250</v>
      </c>
      <c r="S403" s="116"/>
      <c r="U403" s="29"/>
      <c r="V403" s="29"/>
      <c r="W403" s="29"/>
      <c r="X403" s="29"/>
      <c r="Y403" s="29"/>
      <c r="Z403" s="29"/>
      <c r="AA403" s="29"/>
      <c r="AB403" s="29"/>
      <c r="AC403" s="29"/>
      <c r="AD403" s="29"/>
      <c r="AE403" s="29"/>
      <c r="AF403" s="29"/>
      <c r="AG403" s="29"/>
      <c r="AH403" s="29"/>
      <c r="AI403" s="29"/>
      <c r="AJ403" s="29"/>
    </row>
    <row r="404" spans="1:36" s="30" customFormat="1" ht="69" customHeight="1" x14ac:dyDescent="0.25">
      <c r="A404" s="117" t="s">
        <v>4706</v>
      </c>
      <c r="B404" s="121" t="s">
        <v>1721</v>
      </c>
      <c r="C404" s="122" t="s">
        <v>1756</v>
      </c>
      <c r="D404" s="122" t="s">
        <v>1757</v>
      </c>
      <c r="E404" s="123" t="s">
        <v>1753</v>
      </c>
      <c r="F404" s="132"/>
      <c r="G404" s="132"/>
      <c r="H404" s="132" t="s">
        <v>1754</v>
      </c>
      <c r="I404" s="132"/>
      <c r="J404" s="132"/>
      <c r="K404" s="132"/>
      <c r="L404" s="132"/>
      <c r="M404" s="132"/>
      <c r="N404" s="133">
        <v>35000</v>
      </c>
      <c r="O404" s="133">
        <v>32000</v>
      </c>
      <c r="P404" s="131">
        <v>7000</v>
      </c>
      <c r="Q404" s="116" t="s">
        <v>140</v>
      </c>
      <c r="R404" s="116" t="s">
        <v>250</v>
      </c>
      <c r="S404" s="116" t="s">
        <v>4850</v>
      </c>
      <c r="U404" s="29"/>
      <c r="V404" s="29"/>
      <c r="W404" s="29"/>
      <c r="X404" s="29"/>
      <c r="Y404" s="29"/>
      <c r="Z404" s="29"/>
      <c r="AA404" s="29"/>
      <c r="AB404" s="29"/>
      <c r="AC404" s="29"/>
      <c r="AD404" s="29"/>
      <c r="AE404" s="29"/>
      <c r="AF404" s="29"/>
      <c r="AG404" s="29"/>
      <c r="AH404" s="29"/>
      <c r="AI404" s="29"/>
      <c r="AJ404" s="29"/>
    </row>
    <row r="405" spans="1:36" s="30" customFormat="1" ht="69" customHeight="1" x14ac:dyDescent="0.25">
      <c r="A405" s="119" t="s">
        <v>4702</v>
      </c>
      <c r="B405" s="121" t="s">
        <v>1758</v>
      </c>
      <c r="C405" s="122" t="s">
        <v>1797</v>
      </c>
      <c r="D405" s="122" t="s">
        <v>1798</v>
      </c>
      <c r="E405" s="123" t="s">
        <v>1788</v>
      </c>
      <c r="F405" s="132" t="s">
        <v>1789</v>
      </c>
      <c r="G405" s="132"/>
      <c r="H405" s="132" t="s">
        <v>1790</v>
      </c>
      <c r="I405" s="132" t="s">
        <v>1791</v>
      </c>
      <c r="J405" s="132" t="s">
        <v>1792</v>
      </c>
      <c r="K405" s="132" t="s">
        <v>1793</v>
      </c>
      <c r="L405" s="132" t="s">
        <v>1794</v>
      </c>
      <c r="M405" s="132" t="s">
        <v>1795</v>
      </c>
      <c r="N405" s="133">
        <v>68500</v>
      </c>
      <c r="O405" s="133">
        <v>52030</v>
      </c>
      <c r="P405" s="131">
        <v>72714.75</v>
      </c>
      <c r="Q405" s="116" t="s">
        <v>98</v>
      </c>
      <c r="R405" s="116" t="s">
        <v>4834</v>
      </c>
      <c r="S405" s="116" t="s">
        <v>4851</v>
      </c>
      <c r="U405" s="29"/>
      <c r="V405" s="29"/>
      <c r="W405" s="29"/>
      <c r="X405" s="29"/>
      <c r="Y405" s="29"/>
      <c r="Z405" s="29"/>
      <c r="AA405" s="29"/>
      <c r="AB405" s="29"/>
      <c r="AC405" s="29"/>
      <c r="AD405" s="29"/>
      <c r="AE405" s="29"/>
      <c r="AF405" s="29"/>
      <c r="AG405" s="29"/>
      <c r="AH405" s="29"/>
      <c r="AI405" s="29"/>
      <c r="AJ405" s="29"/>
    </row>
    <row r="406" spans="1:36" s="30" customFormat="1" ht="69" customHeight="1" x14ac:dyDescent="0.25">
      <c r="A406" s="119" t="s">
        <v>4702</v>
      </c>
      <c r="B406" s="121" t="s">
        <v>1758</v>
      </c>
      <c r="C406" s="122" t="s">
        <v>1797</v>
      </c>
      <c r="D406" s="122" t="s">
        <v>1798</v>
      </c>
      <c r="E406" s="123"/>
      <c r="F406" s="132" t="s">
        <v>3146</v>
      </c>
      <c r="G406" s="132"/>
      <c r="H406" s="132"/>
      <c r="I406" s="132" t="s">
        <v>1791</v>
      </c>
      <c r="J406" s="132"/>
      <c r="K406" s="132"/>
      <c r="L406" s="132"/>
      <c r="M406" s="132"/>
      <c r="N406" s="133">
        <v>1427.02</v>
      </c>
      <c r="O406" s="133">
        <v>4200</v>
      </c>
      <c r="P406" s="131">
        <v>1100</v>
      </c>
      <c r="Q406" s="116" t="s">
        <v>98</v>
      </c>
      <c r="R406" s="116" t="s">
        <v>4834</v>
      </c>
      <c r="S406" s="116" t="s">
        <v>4851</v>
      </c>
      <c r="U406" s="29"/>
      <c r="V406" s="29"/>
      <c r="W406" s="29"/>
      <c r="X406" s="29"/>
      <c r="Y406" s="29"/>
      <c r="Z406" s="29"/>
      <c r="AA406" s="29"/>
      <c r="AB406" s="29"/>
      <c r="AC406" s="29"/>
      <c r="AD406" s="29"/>
      <c r="AE406" s="29"/>
      <c r="AF406" s="29"/>
      <c r="AG406" s="29"/>
      <c r="AH406" s="29"/>
      <c r="AI406" s="29"/>
      <c r="AJ406" s="29"/>
    </row>
    <row r="407" spans="1:36" s="30" customFormat="1" ht="69" customHeight="1" x14ac:dyDescent="0.25">
      <c r="A407" s="119" t="s">
        <v>4702</v>
      </c>
      <c r="B407" s="121" t="s">
        <v>1758</v>
      </c>
      <c r="C407" s="122" t="s">
        <v>1797</v>
      </c>
      <c r="D407" s="122" t="s">
        <v>1798</v>
      </c>
      <c r="E407" s="123"/>
      <c r="F407" s="132" t="s">
        <v>3147</v>
      </c>
      <c r="G407" s="132"/>
      <c r="H407" s="132"/>
      <c r="I407" s="132" t="s">
        <v>1791</v>
      </c>
      <c r="J407" s="132"/>
      <c r="K407" s="132"/>
      <c r="L407" s="132"/>
      <c r="M407" s="132"/>
      <c r="N407" s="133">
        <v>3500</v>
      </c>
      <c r="O407" s="133">
        <v>1835</v>
      </c>
      <c r="P407" s="131">
        <v>19126</v>
      </c>
      <c r="Q407" s="116" t="s">
        <v>98</v>
      </c>
      <c r="R407" s="116" t="s">
        <v>4834</v>
      </c>
      <c r="S407" s="116" t="s">
        <v>4851</v>
      </c>
      <c r="U407" s="29"/>
      <c r="V407" s="29"/>
      <c r="W407" s="29"/>
      <c r="X407" s="29"/>
      <c r="Y407" s="29"/>
      <c r="Z407" s="29"/>
      <c r="AA407" s="29"/>
      <c r="AB407" s="29"/>
      <c r="AC407" s="29"/>
      <c r="AD407" s="29"/>
      <c r="AE407" s="29"/>
      <c r="AF407" s="29"/>
      <c r="AG407" s="29"/>
      <c r="AH407" s="29"/>
      <c r="AI407" s="29"/>
      <c r="AJ407" s="29"/>
    </row>
    <row r="408" spans="1:36" s="30" customFormat="1" ht="69" customHeight="1" x14ac:dyDescent="0.25">
      <c r="A408" s="119" t="s">
        <v>4702</v>
      </c>
      <c r="B408" s="121" t="s">
        <v>1758</v>
      </c>
      <c r="C408" s="122" t="s">
        <v>1766</v>
      </c>
      <c r="D408" s="122" t="s">
        <v>1767</v>
      </c>
      <c r="E408" s="123" t="s">
        <v>1759</v>
      </c>
      <c r="F408" s="140" t="s">
        <v>1760</v>
      </c>
      <c r="G408" s="132"/>
      <c r="H408" s="132" t="s">
        <v>1761</v>
      </c>
      <c r="I408" s="132"/>
      <c r="J408" s="132" t="s">
        <v>1762</v>
      </c>
      <c r="K408" s="132" t="s">
        <v>1763</v>
      </c>
      <c r="L408" s="132" t="s">
        <v>1764</v>
      </c>
      <c r="M408" s="132" t="s">
        <v>1765</v>
      </c>
      <c r="N408" s="133">
        <v>1000</v>
      </c>
      <c r="O408" s="133">
        <v>1000</v>
      </c>
      <c r="P408" s="131">
        <v>1000</v>
      </c>
      <c r="Q408" s="116" t="s">
        <v>98</v>
      </c>
      <c r="R408" s="116" t="s">
        <v>4834</v>
      </c>
      <c r="S408" s="116" t="s">
        <v>4852</v>
      </c>
      <c r="U408" s="29"/>
      <c r="V408" s="29"/>
      <c r="W408" s="29"/>
      <c r="X408" s="29"/>
      <c r="Y408" s="29"/>
      <c r="Z408" s="29"/>
      <c r="AA408" s="29"/>
      <c r="AB408" s="29"/>
      <c r="AC408" s="29"/>
      <c r="AD408" s="29"/>
      <c r="AE408" s="29"/>
      <c r="AF408" s="29"/>
      <c r="AG408" s="29"/>
      <c r="AH408" s="29"/>
      <c r="AI408" s="29"/>
      <c r="AJ408" s="29"/>
    </row>
    <row r="409" spans="1:36" s="30" customFormat="1" ht="69" customHeight="1" x14ac:dyDescent="0.25">
      <c r="A409" s="119" t="s">
        <v>4702</v>
      </c>
      <c r="B409" s="121" t="s">
        <v>1758</v>
      </c>
      <c r="C409" s="122" t="s">
        <v>1766</v>
      </c>
      <c r="D409" s="122" t="s">
        <v>1767</v>
      </c>
      <c r="E409" s="123" t="s">
        <v>1768</v>
      </c>
      <c r="F409" s="132" t="s">
        <v>1769</v>
      </c>
      <c r="G409" s="132"/>
      <c r="H409" s="132" t="s">
        <v>1761</v>
      </c>
      <c r="I409" s="132"/>
      <c r="J409" s="132" t="s">
        <v>1770</v>
      </c>
      <c r="K409" s="132"/>
      <c r="L409" s="132"/>
      <c r="M409" s="132" t="s">
        <v>1771</v>
      </c>
      <c r="N409" s="133">
        <v>2800</v>
      </c>
      <c r="O409" s="133">
        <v>2800</v>
      </c>
      <c r="P409" s="131">
        <v>2800</v>
      </c>
      <c r="Q409" s="116" t="s">
        <v>98</v>
      </c>
      <c r="R409" s="116" t="s">
        <v>4834</v>
      </c>
      <c r="S409" s="116" t="s">
        <v>4852</v>
      </c>
      <c r="U409" s="29"/>
      <c r="V409" s="29"/>
      <c r="W409" s="29"/>
      <c r="X409" s="29"/>
      <c r="Y409" s="29"/>
      <c r="Z409" s="29"/>
      <c r="AA409" s="29"/>
      <c r="AB409" s="29"/>
      <c r="AC409" s="29"/>
      <c r="AD409" s="29"/>
      <c r="AE409" s="29"/>
      <c r="AF409" s="29"/>
      <c r="AG409" s="29"/>
      <c r="AH409" s="29"/>
      <c r="AI409" s="29"/>
      <c r="AJ409" s="29"/>
    </row>
    <row r="410" spans="1:36" s="30" customFormat="1" ht="69" customHeight="1" x14ac:dyDescent="0.25">
      <c r="A410" s="119" t="s">
        <v>4702</v>
      </c>
      <c r="B410" s="121" t="s">
        <v>1758</v>
      </c>
      <c r="C410" s="122" t="s">
        <v>1766</v>
      </c>
      <c r="D410" s="122" t="s">
        <v>1767</v>
      </c>
      <c r="E410" s="123" t="s">
        <v>1772</v>
      </c>
      <c r="F410" s="140" t="s">
        <v>1773</v>
      </c>
      <c r="G410" s="132"/>
      <c r="H410" s="132" t="s">
        <v>1761</v>
      </c>
      <c r="I410" s="132"/>
      <c r="J410" s="132" t="s">
        <v>1762</v>
      </c>
      <c r="K410" s="132" t="s">
        <v>1774</v>
      </c>
      <c r="L410" s="132" t="s">
        <v>1775</v>
      </c>
      <c r="M410" s="132" t="s">
        <v>1776</v>
      </c>
      <c r="N410" s="133">
        <v>1000</v>
      </c>
      <c r="O410" s="133">
        <v>1000</v>
      </c>
      <c r="P410" s="131">
        <v>1000</v>
      </c>
      <c r="Q410" s="116" t="s">
        <v>98</v>
      </c>
      <c r="R410" s="116" t="s">
        <v>4834</v>
      </c>
      <c r="S410" s="116" t="s">
        <v>4852</v>
      </c>
      <c r="U410" s="29"/>
      <c r="V410" s="29"/>
      <c r="W410" s="29"/>
      <c r="X410" s="29"/>
      <c r="Y410" s="29"/>
      <c r="Z410" s="29"/>
      <c r="AA410" s="29"/>
      <c r="AB410" s="29"/>
      <c r="AC410" s="29"/>
      <c r="AD410" s="29"/>
      <c r="AE410" s="29"/>
      <c r="AF410" s="29"/>
      <c r="AG410" s="29"/>
      <c r="AH410" s="29"/>
      <c r="AI410" s="29"/>
      <c r="AJ410" s="29"/>
    </row>
    <row r="411" spans="1:36" s="30" customFormat="1" ht="69" customHeight="1" x14ac:dyDescent="0.25">
      <c r="A411" s="119" t="s">
        <v>4702</v>
      </c>
      <c r="B411" s="121" t="s">
        <v>1758</v>
      </c>
      <c r="C411" s="122" t="s">
        <v>1766</v>
      </c>
      <c r="D411" s="122" t="s">
        <v>1767</v>
      </c>
      <c r="E411" s="123" t="s">
        <v>1777</v>
      </c>
      <c r="F411" s="140" t="s">
        <v>1778</v>
      </c>
      <c r="G411" s="132"/>
      <c r="H411" s="132" t="s">
        <v>1761</v>
      </c>
      <c r="I411" s="132"/>
      <c r="J411" s="132" t="s">
        <v>1762</v>
      </c>
      <c r="K411" s="132" t="s">
        <v>1774</v>
      </c>
      <c r="L411" s="132" t="s">
        <v>1775</v>
      </c>
      <c r="M411" s="132" t="s">
        <v>1776</v>
      </c>
      <c r="N411" s="133">
        <v>1500</v>
      </c>
      <c r="O411" s="133">
        <v>1500</v>
      </c>
      <c r="P411" s="131">
        <v>1500</v>
      </c>
      <c r="Q411" s="116" t="s">
        <v>98</v>
      </c>
      <c r="R411" s="116" t="s">
        <v>4834</v>
      </c>
      <c r="S411" s="116" t="s">
        <v>4852</v>
      </c>
      <c r="U411" s="29"/>
      <c r="V411" s="29"/>
      <c r="W411" s="29"/>
      <c r="X411" s="29"/>
      <c r="Y411" s="29"/>
      <c r="Z411" s="29"/>
      <c r="AA411" s="29"/>
      <c r="AB411" s="29"/>
      <c r="AC411" s="29"/>
      <c r="AD411" s="29"/>
      <c r="AE411" s="29"/>
      <c r="AF411" s="29"/>
      <c r="AG411" s="29"/>
      <c r="AH411" s="29"/>
      <c r="AI411" s="29"/>
      <c r="AJ411" s="29"/>
    </row>
    <row r="412" spans="1:36" s="30" customFormat="1" ht="69" customHeight="1" x14ac:dyDescent="0.25">
      <c r="A412" s="119" t="s">
        <v>4702</v>
      </c>
      <c r="B412" s="121" t="s">
        <v>1758</v>
      </c>
      <c r="C412" s="122" t="s">
        <v>1766</v>
      </c>
      <c r="D412" s="122" t="s">
        <v>1767</v>
      </c>
      <c r="E412" s="123" t="s">
        <v>1779</v>
      </c>
      <c r="F412" s="140" t="s">
        <v>1780</v>
      </c>
      <c r="G412" s="132"/>
      <c r="H412" s="132" t="s">
        <v>1761</v>
      </c>
      <c r="I412" s="132"/>
      <c r="J412" s="132" t="s">
        <v>1781</v>
      </c>
      <c r="K412" s="132" t="s">
        <v>1782</v>
      </c>
      <c r="L412" s="132" t="s">
        <v>1783</v>
      </c>
      <c r="M412" s="132" t="s">
        <v>1784</v>
      </c>
      <c r="N412" s="133">
        <v>2000</v>
      </c>
      <c r="O412" s="133">
        <v>1300</v>
      </c>
      <c r="P412" s="131">
        <v>2000</v>
      </c>
      <c r="Q412" s="116" t="s">
        <v>98</v>
      </c>
      <c r="R412" s="116" t="s">
        <v>4834</v>
      </c>
      <c r="S412" s="116" t="s">
        <v>4852</v>
      </c>
      <c r="U412" s="29"/>
      <c r="V412" s="29"/>
      <c r="W412" s="29"/>
      <c r="X412" s="29"/>
      <c r="Y412" s="29"/>
      <c r="Z412" s="29"/>
      <c r="AA412" s="29"/>
      <c r="AB412" s="29"/>
      <c r="AC412" s="29"/>
      <c r="AD412" s="29"/>
      <c r="AE412" s="29"/>
      <c r="AF412" s="29"/>
      <c r="AG412" s="29"/>
      <c r="AH412" s="29"/>
      <c r="AI412" s="29"/>
      <c r="AJ412" s="29"/>
    </row>
    <row r="413" spans="1:36" s="30" customFormat="1" ht="69" customHeight="1" x14ac:dyDescent="0.25">
      <c r="A413" s="119" t="s">
        <v>4702</v>
      </c>
      <c r="B413" s="121" t="s">
        <v>1758</v>
      </c>
      <c r="C413" s="122" t="s">
        <v>1766</v>
      </c>
      <c r="D413" s="122" t="s">
        <v>1767</v>
      </c>
      <c r="E413" s="123" t="s">
        <v>1785</v>
      </c>
      <c r="F413" s="140" t="s">
        <v>1778</v>
      </c>
      <c r="G413" s="132"/>
      <c r="H413" s="132" t="s">
        <v>1761</v>
      </c>
      <c r="I413" s="132"/>
      <c r="J413" s="132" t="s">
        <v>1762</v>
      </c>
      <c r="K413" s="132"/>
      <c r="L413" s="132"/>
      <c r="M413" s="132" t="s">
        <v>1786</v>
      </c>
      <c r="N413" s="133">
        <v>1500</v>
      </c>
      <c r="O413" s="133">
        <v>1500</v>
      </c>
      <c r="P413" s="131">
        <v>1500</v>
      </c>
      <c r="Q413" s="116" t="s">
        <v>98</v>
      </c>
      <c r="R413" s="116" t="s">
        <v>4834</v>
      </c>
      <c r="S413" s="116" t="s">
        <v>4852</v>
      </c>
      <c r="U413" s="29"/>
      <c r="V413" s="29"/>
      <c r="W413" s="29"/>
      <c r="X413" s="29"/>
      <c r="Y413" s="29"/>
      <c r="Z413" s="29"/>
      <c r="AA413" s="29"/>
      <c r="AB413" s="29"/>
      <c r="AC413" s="29"/>
      <c r="AD413" s="29"/>
      <c r="AE413" s="29"/>
      <c r="AF413" s="29"/>
      <c r="AG413" s="29"/>
      <c r="AH413" s="29"/>
      <c r="AI413" s="29"/>
      <c r="AJ413" s="29"/>
    </row>
    <row r="414" spans="1:36" s="30" customFormat="1" ht="69" customHeight="1" x14ac:dyDescent="0.25">
      <c r="A414" s="119" t="s">
        <v>4702</v>
      </c>
      <c r="B414" s="121" t="s">
        <v>1758</v>
      </c>
      <c r="C414" s="122" t="s">
        <v>1766</v>
      </c>
      <c r="D414" s="122" t="s">
        <v>1767</v>
      </c>
      <c r="E414" s="123"/>
      <c r="F414" s="140" t="s">
        <v>3144</v>
      </c>
      <c r="G414" s="132"/>
      <c r="H414" s="132"/>
      <c r="I414" s="132"/>
      <c r="J414" s="132"/>
      <c r="K414" s="132"/>
      <c r="L414" s="132"/>
      <c r="M414" s="132"/>
      <c r="N414" s="133">
        <v>500</v>
      </c>
      <c r="O414" s="133">
        <v>500</v>
      </c>
      <c r="P414" s="131">
        <v>500</v>
      </c>
      <c r="Q414" s="116" t="s">
        <v>98</v>
      </c>
      <c r="R414" s="116" t="s">
        <v>4834</v>
      </c>
      <c r="S414" s="116" t="s">
        <v>4852</v>
      </c>
      <c r="U414" s="29"/>
      <c r="V414" s="29"/>
      <c r="W414" s="29"/>
      <c r="X414" s="29"/>
      <c r="Y414" s="29"/>
      <c r="Z414" s="29"/>
      <c r="AA414" s="29"/>
      <c r="AB414" s="29"/>
      <c r="AC414" s="29"/>
      <c r="AD414" s="29"/>
      <c r="AE414" s="29"/>
      <c r="AF414" s="29"/>
      <c r="AG414" s="29"/>
      <c r="AH414" s="29"/>
      <c r="AI414" s="29"/>
      <c r="AJ414" s="29"/>
    </row>
    <row r="415" spans="1:36" s="30" customFormat="1" ht="69" customHeight="1" x14ac:dyDescent="0.25">
      <c r="A415" s="119" t="s">
        <v>4702</v>
      </c>
      <c r="B415" s="121" t="s">
        <v>1758</v>
      </c>
      <c r="C415" s="122" t="s">
        <v>1766</v>
      </c>
      <c r="D415" s="122" t="s">
        <v>1767</v>
      </c>
      <c r="E415" s="123"/>
      <c r="F415" s="140" t="s">
        <v>3145</v>
      </c>
      <c r="G415" s="132"/>
      <c r="H415" s="132"/>
      <c r="I415" s="132"/>
      <c r="J415" s="132"/>
      <c r="K415" s="132"/>
      <c r="L415" s="132"/>
      <c r="M415" s="132"/>
      <c r="N415" s="133">
        <v>1000</v>
      </c>
      <c r="O415" s="133">
        <v>700</v>
      </c>
      <c r="P415" s="131">
        <v>1000</v>
      </c>
      <c r="Q415" s="116" t="s">
        <v>98</v>
      </c>
      <c r="R415" s="116" t="s">
        <v>4834</v>
      </c>
      <c r="S415" s="116" t="s">
        <v>4852</v>
      </c>
      <c r="U415" s="29"/>
      <c r="V415" s="29"/>
      <c r="W415" s="29"/>
      <c r="X415" s="29"/>
      <c r="Y415" s="29"/>
      <c r="Z415" s="29"/>
      <c r="AA415" s="29"/>
      <c r="AB415" s="29"/>
      <c r="AC415" s="29"/>
      <c r="AD415" s="29"/>
      <c r="AE415" s="29"/>
      <c r="AF415" s="29"/>
      <c r="AG415" s="29"/>
      <c r="AH415" s="29"/>
      <c r="AI415" s="29"/>
      <c r="AJ415" s="29"/>
    </row>
    <row r="416" spans="1:36" s="30" customFormat="1" ht="69" customHeight="1" x14ac:dyDescent="0.25">
      <c r="A416" s="119" t="s">
        <v>4702</v>
      </c>
      <c r="B416" s="121" t="s">
        <v>1799</v>
      </c>
      <c r="C416" s="122" t="s">
        <v>1848</v>
      </c>
      <c r="D416" s="122" t="s">
        <v>1849</v>
      </c>
      <c r="E416" s="123" t="s">
        <v>1844</v>
      </c>
      <c r="F416" s="132" t="s">
        <v>1845</v>
      </c>
      <c r="G416" s="132"/>
      <c r="H416" s="132" t="s">
        <v>1846</v>
      </c>
      <c r="I416" s="132" t="s">
        <v>1803</v>
      </c>
      <c r="J416" s="132" t="s">
        <v>1847</v>
      </c>
      <c r="K416" s="132">
        <v>6</v>
      </c>
      <c r="L416" s="132">
        <v>6</v>
      </c>
      <c r="M416" s="132">
        <v>6</v>
      </c>
      <c r="N416" s="133">
        <v>1500</v>
      </c>
      <c r="O416" s="133">
        <v>0</v>
      </c>
      <c r="P416" s="131">
        <v>1500</v>
      </c>
      <c r="Q416" s="116" t="s">
        <v>98</v>
      </c>
      <c r="R416" s="116" t="s">
        <v>4837</v>
      </c>
      <c r="S416" s="116"/>
      <c r="U416" s="29"/>
      <c r="V416" s="29"/>
      <c r="W416" s="29"/>
      <c r="X416" s="29"/>
      <c r="Y416" s="29"/>
      <c r="Z416" s="29"/>
      <c r="AA416" s="29"/>
      <c r="AB416" s="29"/>
      <c r="AC416" s="29"/>
      <c r="AD416" s="29"/>
      <c r="AE416" s="29"/>
      <c r="AF416" s="29"/>
      <c r="AG416" s="29"/>
      <c r="AH416" s="29"/>
      <c r="AI416" s="29"/>
      <c r="AJ416" s="29"/>
    </row>
    <row r="417" spans="1:36" s="30" customFormat="1" ht="69" customHeight="1" x14ac:dyDescent="0.25">
      <c r="A417" s="119" t="s">
        <v>4702</v>
      </c>
      <c r="B417" s="121" t="s">
        <v>1799</v>
      </c>
      <c r="C417" s="122" t="s">
        <v>1848</v>
      </c>
      <c r="D417" s="122" t="s">
        <v>1849</v>
      </c>
      <c r="E417" s="123"/>
      <c r="F417" s="132" t="s">
        <v>1850</v>
      </c>
      <c r="G417" s="132"/>
      <c r="H417" s="132" t="s">
        <v>1846</v>
      </c>
      <c r="I417" s="132" t="s">
        <v>1803</v>
      </c>
      <c r="J417" s="132" t="s">
        <v>1851</v>
      </c>
      <c r="K417" s="132">
        <v>1</v>
      </c>
      <c r="L417" s="132">
        <v>1</v>
      </c>
      <c r="M417" s="132">
        <v>1</v>
      </c>
      <c r="N417" s="133">
        <v>2000</v>
      </c>
      <c r="O417" s="133">
        <v>2000</v>
      </c>
      <c r="P417" s="131">
        <v>2000</v>
      </c>
      <c r="Q417" s="116" t="s">
        <v>98</v>
      </c>
      <c r="R417" s="116" t="s">
        <v>4837</v>
      </c>
      <c r="S417" s="116"/>
      <c r="U417" s="29"/>
      <c r="V417" s="29"/>
      <c r="W417" s="29"/>
      <c r="X417" s="29"/>
      <c r="Y417" s="29"/>
      <c r="Z417" s="29"/>
      <c r="AA417" s="29"/>
      <c r="AB417" s="29"/>
      <c r="AC417" s="29"/>
      <c r="AD417" s="29"/>
      <c r="AE417" s="29"/>
      <c r="AF417" s="29"/>
      <c r="AG417" s="29"/>
      <c r="AH417" s="29"/>
      <c r="AI417" s="29"/>
      <c r="AJ417" s="29"/>
    </row>
    <row r="418" spans="1:36" s="30" customFormat="1" ht="69" customHeight="1" x14ac:dyDescent="0.25">
      <c r="A418" s="119" t="s">
        <v>4702</v>
      </c>
      <c r="B418" s="121" t="s">
        <v>1799</v>
      </c>
      <c r="C418" s="122" t="s">
        <v>1848</v>
      </c>
      <c r="D418" s="122" t="s">
        <v>1849</v>
      </c>
      <c r="E418" s="123"/>
      <c r="F418" s="132" t="s">
        <v>1852</v>
      </c>
      <c r="G418" s="132"/>
      <c r="H418" s="132" t="s">
        <v>1846</v>
      </c>
      <c r="I418" s="132" t="s">
        <v>1803</v>
      </c>
      <c r="J418" s="132" t="s">
        <v>1851</v>
      </c>
      <c r="K418" s="132">
        <v>1</v>
      </c>
      <c r="L418" s="132">
        <v>1</v>
      </c>
      <c r="M418" s="132">
        <v>1</v>
      </c>
      <c r="N418" s="133">
        <v>800</v>
      </c>
      <c r="O418" s="133">
        <v>800</v>
      </c>
      <c r="P418" s="131">
        <v>800</v>
      </c>
      <c r="Q418" s="116" t="s">
        <v>98</v>
      </c>
      <c r="R418" s="116" t="s">
        <v>4837</v>
      </c>
      <c r="S418" s="116"/>
      <c r="U418" s="29"/>
      <c r="V418" s="29"/>
      <c r="W418" s="29"/>
      <c r="X418" s="29"/>
      <c r="Y418" s="29"/>
      <c r="Z418" s="29"/>
      <c r="AA418" s="29"/>
      <c r="AB418" s="29"/>
      <c r="AC418" s="29"/>
      <c r="AD418" s="29"/>
      <c r="AE418" s="29"/>
      <c r="AF418" s="29"/>
      <c r="AG418" s="29"/>
      <c r="AH418" s="29"/>
      <c r="AI418" s="29"/>
      <c r="AJ418" s="29"/>
    </row>
    <row r="419" spans="1:36" s="30" customFormat="1" ht="69" customHeight="1" x14ac:dyDescent="0.25">
      <c r="A419" s="119" t="s">
        <v>4702</v>
      </c>
      <c r="B419" s="121" t="s">
        <v>1799</v>
      </c>
      <c r="C419" s="122" t="s">
        <v>1848</v>
      </c>
      <c r="D419" s="122" t="s">
        <v>1849</v>
      </c>
      <c r="E419" s="123"/>
      <c r="F419" s="132" t="s">
        <v>1853</v>
      </c>
      <c r="G419" s="132"/>
      <c r="H419" s="132" t="s">
        <v>1846</v>
      </c>
      <c r="I419" s="132" t="s">
        <v>1803</v>
      </c>
      <c r="J419" s="132" t="s">
        <v>1851</v>
      </c>
      <c r="K419" s="132">
        <v>1</v>
      </c>
      <c r="L419" s="132">
        <v>1</v>
      </c>
      <c r="M419" s="132">
        <v>1</v>
      </c>
      <c r="N419" s="133"/>
      <c r="O419" s="133"/>
      <c r="P419" s="131">
        <v>500</v>
      </c>
      <c r="Q419" s="116" t="s">
        <v>98</v>
      </c>
      <c r="R419" s="116" t="s">
        <v>4837</v>
      </c>
      <c r="S419" s="116"/>
      <c r="U419" s="29"/>
      <c r="V419" s="29"/>
      <c r="W419" s="29"/>
      <c r="X419" s="29"/>
      <c r="Y419" s="29"/>
      <c r="Z419" s="29"/>
      <c r="AA419" s="29"/>
      <c r="AB419" s="29"/>
      <c r="AC419" s="29"/>
      <c r="AD419" s="29"/>
      <c r="AE419" s="29"/>
      <c r="AF419" s="29"/>
      <c r="AG419" s="29"/>
      <c r="AH419" s="29"/>
      <c r="AI419" s="29"/>
      <c r="AJ419" s="29"/>
    </row>
    <row r="420" spans="1:36" s="30" customFormat="1" ht="69" customHeight="1" x14ac:dyDescent="0.25">
      <c r="A420" s="119" t="s">
        <v>4702</v>
      </c>
      <c r="B420" s="121" t="s">
        <v>1799</v>
      </c>
      <c r="C420" s="122" t="s">
        <v>1848</v>
      </c>
      <c r="D420" s="122" t="s">
        <v>1849</v>
      </c>
      <c r="E420" s="123"/>
      <c r="F420" s="132" t="s">
        <v>1855</v>
      </c>
      <c r="G420" s="132"/>
      <c r="H420" s="132" t="s">
        <v>1846</v>
      </c>
      <c r="I420" s="132" t="s">
        <v>1803</v>
      </c>
      <c r="J420" s="132" t="s">
        <v>1851</v>
      </c>
      <c r="K420" s="132">
        <v>1</v>
      </c>
      <c r="L420" s="132">
        <v>1</v>
      </c>
      <c r="M420" s="132">
        <v>1</v>
      </c>
      <c r="N420" s="133"/>
      <c r="O420" s="133"/>
      <c r="P420" s="131">
        <v>700</v>
      </c>
      <c r="Q420" s="116" t="s">
        <v>98</v>
      </c>
      <c r="R420" s="116" t="s">
        <v>4837</v>
      </c>
      <c r="S420" s="116"/>
      <c r="U420" s="29"/>
      <c r="V420" s="29"/>
      <c r="W420" s="29"/>
      <c r="X420" s="29"/>
      <c r="Y420" s="29"/>
      <c r="Z420" s="29"/>
      <c r="AA420" s="29"/>
      <c r="AB420" s="29"/>
      <c r="AC420" s="29"/>
      <c r="AD420" s="29"/>
      <c r="AE420" s="29"/>
      <c r="AF420" s="29"/>
      <c r="AG420" s="29"/>
      <c r="AH420" s="29"/>
      <c r="AI420" s="29"/>
      <c r="AJ420" s="29"/>
    </row>
    <row r="421" spans="1:36" s="30" customFormat="1" ht="69" customHeight="1" x14ac:dyDescent="0.25">
      <c r="A421" s="119" t="s">
        <v>4702</v>
      </c>
      <c r="B421" s="121" t="s">
        <v>1799</v>
      </c>
      <c r="C421" s="122" t="s">
        <v>1806</v>
      </c>
      <c r="D421" s="122" t="s">
        <v>1807</v>
      </c>
      <c r="E421" s="123" t="s">
        <v>1800</v>
      </c>
      <c r="F421" s="132" t="s">
        <v>1801</v>
      </c>
      <c r="G421" s="132"/>
      <c r="H421" s="132" t="s">
        <v>1802</v>
      </c>
      <c r="I421" s="132" t="s">
        <v>1803</v>
      </c>
      <c r="J421" s="132" t="s">
        <v>1804</v>
      </c>
      <c r="K421" s="132">
        <v>20</v>
      </c>
      <c r="L421" s="132">
        <v>0</v>
      </c>
      <c r="M421" s="132">
        <v>50</v>
      </c>
      <c r="N421" s="133">
        <v>1200</v>
      </c>
      <c r="O421" s="133">
        <v>1200</v>
      </c>
      <c r="P421" s="131">
        <v>1600</v>
      </c>
      <c r="Q421" s="116" t="s">
        <v>98</v>
      </c>
      <c r="R421" s="116" t="s">
        <v>4834</v>
      </c>
      <c r="S421" s="116"/>
      <c r="U421" s="29"/>
      <c r="V421" s="29"/>
      <c r="W421" s="29"/>
      <c r="X421" s="29"/>
      <c r="Y421" s="29"/>
      <c r="Z421" s="29"/>
      <c r="AA421" s="29"/>
      <c r="AB421" s="29"/>
      <c r="AC421" s="29"/>
      <c r="AD421" s="29"/>
      <c r="AE421" s="29"/>
      <c r="AF421" s="29"/>
      <c r="AG421" s="29"/>
      <c r="AH421" s="29"/>
      <c r="AI421" s="29"/>
      <c r="AJ421" s="29"/>
    </row>
    <row r="422" spans="1:36" s="30" customFormat="1" ht="69" customHeight="1" x14ac:dyDescent="0.25">
      <c r="A422" s="119" t="s">
        <v>4702</v>
      </c>
      <c r="B422" s="121" t="s">
        <v>1799</v>
      </c>
      <c r="C422" s="122" t="s">
        <v>1806</v>
      </c>
      <c r="D422" s="122" t="s">
        <v>1807</v>
      </c>
      <c r="E422" s="123" t="s">
        <v>1808</v>
      </c>
      <c r="F422" s="132" t="s">
        <v>1809</v>
      </c>
      <c r="G422" s="132"/>
      <c r="H422" s="132" t="s">
        <v>1802</v>
      </c>
      <c r="I422" s="132" t="s">
        <v>1803</v>
      </c>
      <c r="J422" s="132" t="s">
        <v>1804</v>
      </c>
      <c r="K422" s="132">
        <v>600</v>
      </c>
      <c r="L422" s="132">
        <v>800</v>
      </c>
      <c r="M422" s="132">
        <v>800</v>
      </c>
      <c r="N422" s="133">
        <v>1400</v>
      </c>
      <c r="O422" s="133">
        <v>1670</v>
      </c>
      <c r="P422" s="131">
        <v>1700</v>
      </c>
      <c r="Q422" s="116" t="s">
        <v>98</v>
      </c>
      <c r="R422" s="116" t="s">
        <v>4834</v>
      </c>
      <c r="S422" s="116"/>
      <c r="U422" s="29"/>
      <c r="V422" s="29"/>
      <c r="W422" s="29"/>
      <c r="X422" s="29"/>
      <c r="Y422" s="29"/>
      <c r="Z422" s="29"/>
      <c r="AA422" s="29"/>
      <c r="AB422" s="29"/>
      <c r="AC422" s="29"/>
      <c r="AD422" s="29"/>
      <c r="AE422" s="29"/>
      <c r="AF422" s="29"/>
      <c r="AG422" s="29"/>
      <c r="AH422" s="29"/>
      <c r="AI422" s="29"/>
      <c r="AJ422" s="29"/>
    </row>
    <row r="423" spans="1:36" s="30" customFormat="1" ht="69" customHeight="1" x14ac:dyDescent="0.25">
      <c r="A423" s="119" t="s">
        <v>4702</v>
      </c>
      <c r="B423" s="121" t="s">
        <v>1799</v>
      </c>
      <c r="C423" s="122" t="s">
        <v>1806</v>
      </c>
      <c r="D423" s="122" t="s">
        <v>1807</v>
      </c>
      <c r="E423" s="123"/>
      <c r="F423" s="132" t="s">
        <v>1811</v>
      </c>
      <c r="G423" s="132"/>
      <c r="H423" s="132" t="s">
        <v>1802</v>
      </c>
      <c r="I423" s="132" t="s">
        <v>1803</v>
      </c>
      <c r="J423" s="132" t="s">
        <v>1804</v>
      </c>
      <c r="K423" s="132">
        <v>400</v>
      </c>
      <c r="L423" s="132">
        <v>600</v>
      </c>
      <c r="M423" s="132">
        <v>600</v>
      </c>
      <c r="N423" s="133">
        <v>2500</v>
      </c>
      <c r="O423" s="133">
        <v>2230</v>
      </c>
      <c r="P423" s="131">
        <v>2500</v>
      </c>
      <c r="Q423" s="116" t="s">
        <v>98</v>
      </c>
      <c r="R423" s="116" t="s">
        <v>4834</v>
      </c>
      <c r="S423" s="116"/>
      <c r="U423" s="29"/>
      <c r="V423" s="29"/>
      <c r="W423" s="29"/>
      <c r="X423" s="29"/>
      <c r="Y423" s="29"/>
      <c r="Z423" s="29"/>
      <c r="AA423" s="29"/>
      <c r="AB423" s="29"/>
      <c r="AC423" s="29"/>
      <c r="AD423" s="29"/>
      <c r="AE423" s="29"/>
      <c r="AF423" s="29"/>
      <c r="AG423" s="29"/>
      <c r="AH423" s="29"/>
      <c r="AI423" s="29"/>
      <c r="AJ423" s="29"/>
    </row>
    <row r="424" spans="1:36" s="30" customFormat="1" ht="69" customHeight="1" x14ac:dyDescent="0.25">
      <c r="A424" s="119" t="s">
        <v>4702</v>
      </c>
      <c r="B424" s="121" t="s">
        <v>1799</v>
      </c>
      <c r="C424" s="122" t="s">
        <v>1806</v>
      </c>
      <c r="D424" s="122" t="s">
        <v>1807</v>
      </c>
      <c r="E424" s="123"/>
      <c r="F424" s="132" t="s">
        <v>1812</v>
      </c>
      <c r="G424" s="132"/>
      <c r="H424" s="132" t="s">
        <v>1802</v>
      </c>
      <c r="I424" s="132" t="s">
        <v>1803</v>
      </c>
      <c r="J424" s="132" t="s">
        <v>1804</v>
      </c>
      <c r="K424" s="132">
        <v>100</v>
      </c>
      <c r="L424" s="132">
        <v>150</v>
      </c>
      <c r="M424" s="132">
        <v>150</v>
      </c>
      <c r="N424" s="133">
        <v>800</v>
      </c>
      <c r="O424" s="133">
        <v>0</v>
      </c>
      <c r="P424" s="131">
        <v>600</v>
      </c>
      <c r="Q424" s="116" t="s">
        <v>98</v>
      </c>
      <c r="R424" s="116" t="s">
        <v>4834</v>
      </c>
      <c r="S424" s="116"/>
      <c r="U424" s="29"/>
      <c r="V424" s="29"/>
      <c r="W424" s="29"/>
      <c r="X424" s="29"/>
      <c r="Y424" s="29"/>
      <c r="Z424" s="29"/>
      <c r="AA424" s="29"/>
      <c r="AB424" s="29"/>
      <c r="AC424" s="29"/>
      <c r="AD424" s="29"/>
      <c r="AE424" s="29"/>
      <c r="AF424" s="29"/>
      <c r="AG424" s="29"/>
      <c r="AH424" s="29"/>
      <c r="AI424" s="29"/>
      <c r="AJ424" s="29"/>
    </row>
    <row r="425" spans="1:36" s="30" customFormat="1" ht="69" customHeight="1" x14ac:dyDescent="0.25">
      <c r="A425" s="119" t="s">
        <v>4702</v>
      </c>
      <c r="B425" s="121" t="s">
        <v>1799</v>
      </c>
      <c r="C425" s="122" t="s">
        <v>1806</v>
      </c>
      <c r="D425" s="122" t="s">
        <v>1807</v>
      </c>
      <c r="E425" s="123" t="s">
        <v>1814</v>
      </c>
      <c r="F425" s="132" t="s">
        <v>1815</v>
      </c>
      <c r="G425" s="132"/>
      <c r="H425" s="132" t="s">
        <v>1802</v>
      </c>
      <c r="I425" s="132" t="s">
        <v>1803</v>
      </c>
      <c r="J425" s="132" t="s">
        <v>1804</v>
      </c>
      <c r="K425" s="132">
        <v>100</v>
      </c>
      <c r="L425" s="132">
        <v>100</v>
      </c>
      <c r="M425" s="132">
        <v>100</v>
      </c>
      <c r="N425" s="133">
        <v>4500</v>
      </c>
      <c r="O425" s="133">
        <v>4500</v>
      </c>
      <c r="P425" s="131">
        <v>4500</v>
      </c>
      <c r="Q425" s="116" t="s">
        <v>98</v>
      </c>
      <c r="R425" s="116" t="s">
        <v>4834</v>
      </c>
      <c r="S425" s="116"/>
      <c r="U425" s="29"/>
      <c r="V425" s="29"/>
      <c r="W425" s="29"/>
      <c r="X425" s="29"/>
      <c r="Y425" s="29"/>
      <c r="Z425" s="29"/>
      <c r="AA425" s="29"/>
      <c r="AB425" s="29"/>
      <c r="AC425" s="29"/>
      <c r="AD425" s="29"/>
      <c r="AE425" s="29"/>
      <c r="AF425" s="29"/>
      <c r="AG425" s="29"/>
      <c r="AH425" s="29"/>
      <c r="AI425" s="29"/>
      <c r="AJ425" s="29"/>
    </row>
    <row r="426" spans="1:36" s="30" customFormat="1" ht="69" customHeight="1" x14ac:dyDescent="0.25">
      <c r="A426" s="119" t="s">
        <v>4702</v>
      </c>
      <c r="B426" s="121" t="s">
        <v>1799</v>
      </c>
      <c r="C426" s="122" t="s">
        <v>1806</v>
      </c>
      <c r="D426" s="122" t="s">
        <v>1807</v>
      </c>
      <c r="E426" s="123"/>
      <c r="F426" s="132" t="s">
        <v>1816</v>
      </c>
      <c r="G426" s="132"/>
      <c r="H426" s="132" t="s">
        <v>1802</v>
      </c>
      <c r="I426" s="132" t="s">
        <v>1803</v>
      </c>
      <c r="J426" s="132" t="s">
        <v>1804</v>
      </c>
      <c r="K426" s="132">
        <v>100</v>
      </c>
      <c r="L426" s="132">
        <v>50</v>
      </c>
      <c r="M426" s="132">
        <v>50</v>
      </c>
      <c r="N426" s="133">
        <v>475</v>
      </c>
      <c r="O426" s="133">
        <v>0</v>
      </c>
      <c r="P426" s="131">
        <v>6000</v>
      </c>
      <c r="Q426" s="116" t="s">
        <v>98</v>
      </c>
      <c r="R426" s="116" t="s">
        <v>4834</v>
      </c>
      <c r="S426" s="116"/>
      <c r="U426" s="29"/>
      <c r="V426" s="29"/>
      <c r="W426" s="29"/>
      <c r="X426" s="29"/>
      <c r="Y426" s="29"/>
      <c r="Z426" s="29"/>
      <c r="AA426" s="29"/>
      <c r="AB426" s="29"/>
      <c r="AC426" s="29"/>
      <c r="AD426" s="29"/>
      <c r="AE426" s="29"/>
      <c r="AF426" s="29"/>
      <c r="AG426" s="29"/>
      <c r="AH426" s="29"/>
      <c r="AI426" s="29"/>
      <c r="AJ426" s="29"/>
    </row>
    <row r="427" spans="1:36" s="30" customFormat="1" ht="69" customHeight="1" x14ac:dyDescent="0.25">
      <c r="A427" s="119" t="s">
        <v>4702</v>
      </c>
      <c r="B427" s="121" t="s">
        <v>1799</v>
      </c>
      <c r="C427" s="122" t="s">
        <v>1806</v>
      </c>
      <c r="D427" s="122" t="s">
        <v>1807</v>
      </c>
      <c r="E427" s="123" t="s">
        <v>1818</v>
      </c>
      <c r="F427" s="132" t="s">
        <v>1819</v>
      </c>
      <c r="G427" s="132"/>
      <c r="H427" s="132" t="s">
        <v>1802</v>
      </c>
      <c r="I427" s="132" t="s">
        <v>1803</v>
      </c>
      <c r="J427" s="132" t="s">
        <v>1804</v>
      </c>
      <c r="K427" s="132">
        <v>400</v>
      </c>
      <c r="L427" s="132">
        <v>400</v>
      </c>
      <c r="M427" s="132">
        <v>400</v>
      </c>
      <c r="N427" s="133">
        <v>300</v>
      </c>
      <c r="O427" s="133">
        <v>1925</v>
      </c>
      <c r="P427" s="131">
        <v>300</v>
      </c>
      <c r="Q427" s="116" t="s">
        <v>98</v>
      </c>
      <c r="R427" s="116" t="s">
        <v>4834</v>
      </c>
      <c r="S427" s="116"/>
      <c r="U427" s="29"/>
      <c r="V427" s="29"/>
      <c r="W427" s="29"/>
      <c r="X427" s="29"/>
      <c r="Y427" s="29"/>
      <c r="Z427" s="29"/>
      <c r="AA427" s="29"/>
      <c r="AB427" s="29"/>
      <c r="AC427" s="29"/>
      <c r="AD427" s="29"/>
      <c r="AE427" s="29"/>
      <c r="AF427" s="29"/>
      <c r="AG427" s="29"/>
      <c r="AH427" s="29"/>
      <c r="AI427" s="29"/>
      <c r="AJ427" s="29"/>
    </row>
    <row r="428" spans="1:36" s="30" customFormat="1" ht="69" customHeight="1" x14ac:dyDescent="0.25">
      <c r="A428" s="119" t="s">
        <v>4702</v>
      </c>
      <c r="B428" s="121" t="s">
        <v>1799</v>
      </c>
      <c r="C428" s="122" t="s">
        <v>1806</v>
      </c>
      <c r="D428" s="122" t="s">
        <v>1807</v>
      </c>
      <c r="E428" s="123"/>
      <c r="F428" s="132" t="s">
        <v>1820</v>
      </c>
      <c r="G428" s="132"/>
      <c r="H428" s="132" t="s">
        <v>1802</v>
      </c>
      <c r="I428" s="132" t="s">
        <v>1803</v>
      </c>
      <c r="J428" s="132" t="s">
        <v>1821</v>
      </c>
      <c r="K428" s="132">
        <v>1</v>
      </c>
      <c r="L428" s="132">
        <v>1</v>
      </c>
      <c r="M428" s="132">
        <v>1</v>
      </c>
      <c r="N428" s="133">
        <v>300</v>
      </c>
      <c r="O428" s="133">
        <v>300</v>
      </c>
      <c r="P428" s="131">
        <v>300</v>
      </c>
      <c r="Q428" s="116" t="s">
        <v>98</v>
      </c>
      <c r="R428" s="116" t="s">
        <v>4834</v>
      </c>
      <c r="S428" s="116"/>
      <c r="U428" s="29"/>
      <c r="V428" s="29"/>
      <c r="W428" s="29"/>
      <c r="X428" s="29"/>
      <c r="Y428" s="29"/>
      <c r="Z428" s="29"/>
      <c r="AA428" s="29"/>
      <c r="AB428" s="29"/>
      <c r="AC428" s="29"/>
      <c r="AD428" s="29"/>
      <c r="AE428" s="29"/>
      <c r="AF428" s="29"/>
      <c r="AG428" s="29"/>
      <c r="AH428" s="29"/>
      <c r="AI428" s="29"/>
      <c r="AJ428" s="29"/>
    </row>
    <row r="429" spans="1:36" s="30" customFormat="1" ht="69" customHeight="1" x14ac:dyDescent="0.25">
      <c r="A429" s="119" t="s">
        <v>4702</v>
      </c>
      <c r="B429" s="121" t="s">
        <v>1799</v>
      </c>
      <c r="C429" s="122" t="s">
        <v>1806</v>
      </c>
      <c r="D429" s="122" t="s">
        <v>1807</v>
      </c>
      <c r="E429" s="123"/>
      <c r="F429" s="132" t="s">
        <v>1822</v>
      </c>
      <c r="G429" s="132"/>
      <c r="H429" s="132" t="s">
        <v>1802</v>
      </c>
      <c r="I429" s="132" t="s">
        <v>1803</v>
      </c>
      <c r="J429" s="132" t="s">
        <v>1823</v>
      </c>
      <c r="K429" s="132">
        <v>2000</v>
      </c>
      <c r="L429" s="132">
        <v>0</v>
      </c>
      <c r="M429" s="132">
        <v>0</v>
      </c>
      <c r="N429" s="133">
        <v>600</v>
      </c>
      <c r="O429" s="133">
        <v>0</v>
      </c>
      <c r="P429" s="131"/>
      <c r="Q429" s="116" t="s">
        <v>98</v>
      </c>
      <c r="R429" s="116" t="s">
        <v>4834</v>
      </c>
      <c r="S429" s="116"/>
      <c r="U429" s="29"/>
      <c r="V429" s="29"/>
      <c r="W429" s="29"/>
      <c r="X429" s="29"/>
      <c r="Y429" s="29"/>
      <c r="Z429" s="29"/>
      <c r="AA429" s="29"/>
      <c r="AB429" s="29"/>
      <c r="AC429" s="29"/>
      <c r="AD429" s="29"/>
      <c r="AE429" s="29"/>
      <c r="AF429" s="29"/>
      <c r="AG429" s="29"/>
      <c r="AH429" s="29"/>
      <c r="AI429" s="29"/>
      <c r="AJ429" s="29"/>
    </row>
    <row r="430" spans="1:36" s="30" customFormat="1" ht="69" customHeight="1" x14ac:dyDescent="0.25">
      <c r="A430" s="119" t="s">
        <v>4702</v>
      </c>
      <c r="B430" s="121" t="s">
        <v>1799</v>
      </c>
      <c r="C430" s="122" t="s">
        <v>1806</v>
      </c>
      <c r="D430" s="122" t="s">
        <v>1807</v>
      </c>
      <c r="E430" s="123"/>
      <c r="F430" s="132" t="s">
        <v>1825</v>
      </c>
      <c r="G430" s="132"/>
      <c r="H430" s="132" t="s">
        <v>1802</v>
      </c>
      <c r="I430" s="132" t="s">
        <v>1803</v>
      </c>
      <c r="J430" s="132" t="s">
        <v>1804</v>
      </c>
      <c r="K430" s="132">
        <v>500</v>
      </c>
      <c r="L430" s="132">
        <v>500</v>
      </c>
      <c r="M430" s="132">
        <v>500</v>
      </c>
      <c r="N430" s="133">
        <v>1500</v>
      </c>
      <c r="O430" s="133">
        <v>1825</v>
      </c>
      <c r="P430" s="131">
        <v>2000</v>
      </c>
      <c r="Q430" s="116" t="s">
        <v>98</v>
      </c>
      <c r="R430" s="116" t="s">
        <v>4834</v>
      </c>
      <c r="S430" s="116"/>
      <c r="U430" s="29"/>
      <c r="V430" s="29"/>
      <c r="W430" s="29"/>
      <c r="X430" s="29"/>
      <c r="Y430" s="29"/>
      <c r="Z430" s="29"/>
      <c r="AA430" s="29"/>
      <c r="AB430" s="29"/>
      <c r="AC430" s="29"/>
      <c r="AD430" s="29"/>
      <c r="AE430" s="29"/>
      <c r="AF430" s="29"/>
      <c r="AG430" s="29"/>
      <c r="AH430" s="29"/>
      <c r="AI430" s="29"/>
      <c r="AJ430" s="29"/>
    </row>
    <row r="431" spans="1:36" s="30" customFormat="1" ht="69" customHeight="1" x14ac:dyDescent="0.25">
      <c r="A431" s="119" t="s">
        <v>4702</v>
      </c>
      <c r="B431" s="121" t="s">
        <v>1799</v>
      </c>
      <c r="C431" s="122" t="s">
        <v>1806</v>
      </c>
      <c r="D431" s="122" t="s">
        <v>1807</v>
      </c>
      <c r="E431" s="123"/>
      <c r="F431" s="132" t="s">
        <v>1827</v>
      </c>
      <c r="G431" s="132"/>
      <c r="H431" s="132" t="s">
        <v>1802</v>
      </c>
      <c r="I431" s="132" t="s">
        <v>1803</v>
      </c>
      <c r="J431" s="132" t="s">
        <v>1804</v>
      </c>
      <c r="K431" s="132">
        <v>150</v>
      </c>
      <c r="L431" s="132">
        <v>150</v>
      </c>
      <c r="M431" s="132">
        <v>150</v>
      </c>
      <c r="N431" s="133">
        <v>300</v>
      </c>
      <c r="O431" s="133">
        <v>200</v>
      </c>
      <c r="P431" s="131">
        <v>200</v>
      </c>
      <c r="Q431" s="116" t="s">
        <v>98</v>
      </c>
      <c r="R431" s="116" t="s">
        <v>4834</v>
      </c>
      <c r="S431" s="116"/>
      <c r="U431" s="29"/>
      <c r="V431" s="29"/>
      <c r="W431" s="29"/>
      <c r="X431" s="29"/>
      <c r="Y431" s="29"/>
      <c r="Z431" s="29"/>
      <c r="AA431" s="29"/>
      <c r="AB431" s="29"/>
      <c r="AC431" s="29"/>
      <c r="AD431" s="29"/>
      <c r="AE431" s="29"/>
      <c r="AF431" s="29"/>
      <c r="AG431" s="29"/>
      <c r="AH431" s="29"/>
      <c r="AI431" s="29"/>
      <c r="AJ431" s="29"/>
    </row>
    <row r="432" spans="1:36" s="30" customFormat="1" ht="69" customHeight="1" x14ac:dyDescent="0.25">
      <c r="A432" s="119" t="s">
        <v>4702</v>
      </c>
      <c r="B432" s="121" t="s">
        <v>1799</v>
      </c>
      <c r="C432" s="122" t="s">
        <v>1806</v>
      </c>
      <c r="D432" s="122" t="s">
        <v>1807</v>
      </c>
      <c r="E432" s="123"/>
      <c r="F432" s="132" t="s">
        <v>1828</v>
      </c>
      <c r="G432" s="132"/>
      <c r="H432" s="132" t="s">
        <v>1802</v>
      </c>
      <c r="I432" s="132" t="s">
        <v>1803</v>
      </c>
      <c r="J432" s="132" t="s">
        <v>1821</v>
      </c>
      <c r="K432" s="132">
        <v>1</v>
      </c>
      <c r="L432" s="132">
        <v>1</v>
      </c>
      <c r="M432" s="132">
        <v>1</v>
      </c>
      <c r="N432" s="133">
        <v>800</v>
      </c>
      <c r="O432" s="133">
        <v>125</v>
      </c>
      <c r="P432" s="131">
        <v>800</v>
      </c>
      <c r="Q432" s="116" t="s">
        <v>98</v>
      </c>
      <c r="R432" s="116" t="s">
        <v>4834</v>
      </c>
      <c r="S432" s="116"/>
      <c r="U432" s="29"/>
      <c r="V432" s="29"/>
      <c r="W432" s="29"/>
      <c r="X432" s="29"/>
      <c r="Y432" s="29"/>
      <c r="Z432" s="29"/>
      <c r="AA432" s="29"/>
      <c r="AB432" s="29"/>
      <c r="AC432" s="29"/>
      <c r="AD432" s="29"/>
      <c r="AE432" s="29"/>
      <c r="AF432" s="29"/>
      <c r="AG432" s="29"/>
      <c r="AH432" s="29"/>
      <c r="AI432" s="29"/>
      <c r="AJ432" s="29"/>
    </row>
    <row r="433" spans="1:36" s="30" customFormat="1" ht="69" customHeight="1" x14ac:dyDescent="0.25">
      <c r="A433" s="119" t="s">
        <v>4702</v>
      </c>
      <c r="B433" s="121" t="s">
        <v>1799</v>
      </c>
      <c r="C433" s="122" t="s">
        <v>1806</v>
      </c>
      <c r="D433" s="122" t="s">
        <v>1807</v>
      </c>
      <c r="E433" s="123"/>
      <c r="F433" s="132" t="s">
        <v>1829</v>
      </c>
      <c r="G433" s="132"/>
      <c r="H433" s="132" t="s">
        <v>1802</v>
      </c>
      <c r="I433" s="132" t="s">
        <v>1803</v>
      </c>
      <c r="J433" s="132" t="s">
        <v>1804</v>
      </c>
      <c r="K433" s="132">
        <v>100</v>
      </c>
      <c r="L433" s="132">
        <v>100</v>
      </c>
      <c r="M433" s="132">
        <v>100</v>
      </c>
      <c r="N433" s="133">
        <v>2500</v>
      </c>
      <c r="O433" s="133">
        <v>3200</v>
      </c>
      <c r="P433" s="131">
        <v>3000</v>
      </c>
      <c r="Q433" s="116" t="s">
        <v>98</v>
      </c>
      <c r="R433" s="116" t="s">
        <v>4834</v>
      </c>
      <c r="S433" s="116"/>
      <c r="U433" s="29"/>
      <c r="V433" s="29"/>
      <c r="W433" s="29"/>
      <c r="X433" s="29"/>
      <c r="Y433" s="29"/>
      <c r="Z433" s="29"/>
      <c r="AA433" s="29"/>
      <c r="AB433" s="29"/>
      <c r="AC433" s="29"/>
      <c r="AD433" s="29"/>
      <c r="AE433" s="29"/>
      <c r="AF433" s="29"/>
      <c r="AG433" s="29"/>
      <c r="AH433" s="29"/>
      <c r="AI433" s="29"/>
      <c r="AJ433" s="29"/>
    </row>
    <row r="434" spans="1:36" s="30" customFormat="1" ht="69" customHeight="1" x14ac:dyDescent="0.25">
      <c r="A434" s="119" t="s">
        <v>4702</v>
      </c>
      <c r="B434" s="121" t="s">
        <v>1799</v>
      </c>
      <c r="C434" s="122" t="s">
        <v>1806</v>
      </c>
      <c r="D434" s="122" t="s">
        <v>1807</v>
      </c>
      <c r="E434" s="123"/>
      <c r="F434" s="132" t="s">
        <v>1831</v>
      </c>
      <c r="G434" s="132"/>
      <c r="H434" s="132" t="s">
        <v>1802</v>
      </c>
      <c r="I434" s="132" t="s">
        <v>1803</v>
      </c>
      <c r="J434" s="132" t="s">
        <v>1804</v>
      </c>
      <c r="K434" s="132">
        <v>10</v>
      </c>
      <c r="L434" s="132">
        <v>10</v>
      </c>
      <c r="M434" s="132">
        <v>10</v>
      </c>
      <c r="N434" s="133">
        <v>3000</v>
      </c>
      <c r="O434" s="133">
        <v>3200</v>
      </c>
      <c r="P434" s="131">
        <v>3500</v>
      </c>
      <c r="Q434" s="116" t="s">
        <v>98</v>
      </c>
      <c r="R434" s="116" t="s">
        <v>4834</v>
      </c>
      <c r="S434" s="116"/>
      <c r="U434" s="29"/>
      <c r="V434" s="29"/>
      <c r="W434" s="29"/>
      <c r="X434" s="29"/>
      <c r="Y434" s="29"/>
      <c r="Z434" s="29"/>
      <c r="AA434" s="29"/>
      <c r="AB434" s="29"/>
      <c r="AC434" s="29"/>
      <c r="AD434" s="29"/>
      <c r="AE434" s="29"/>
      <c r="AF434" s="29"/>
      <c r="AG434" s="29"/>
      <c r="AH434" s="29"/>
      <c r="AI434" s="29"/>
      <c r="AJ434" s="29"/>
    </row>
    <row r="435" spans="1:36" s="30" customFormat="1" ht="69" customHeight="1" x14ac:dyDescent="0.25">
      <c r="A435" s="119" t="s">
        <v>4702</v>
      </c>
      <c r="B435" s="121" t="s">
        <v>1799</v>
      </c>
      <c r="C435" s="122" t="s">
        <v>1806</v>
      </c>
      <c r="D435" s="122" t="s">
        <v>1807</v>
      </c>
      <c r="E435" s="123"/>
      <c r="F435" s="132" t="s">
        <v>1832</v>
      </c>
      <c r="G435" s="132"/>
      <c r="H435" s="132" t="s">
        <v>1802</v>
      </c>
      <c r="I435" s="132" t="s">
        <v>1803</v>
      </c>
      <c r="J435" s="132" t="s">
        <v>1804</v>
      </c>
      <c r="K435" s="132">
        <v>0</v>
      </c>
      <c r="L435" s="132">
        <v>0</v>
      </c>
      <c r="M435" s="132">
        <v>15</v>
      </c>
      <c r="N435" s="133">
        <v>0</v>
      </c>
      <c r="O435" s="133">
        <v>0</v>
      </c>
      <c r="P435" s="131">
        <v>1000</v>
      </c>
      <c r="Q435" s="116" t="s">
        <v>98</v>
      </c>
      <c r="R435" s="116" t="s">
        <v>4834</v>
      </c>
      <c r="S435" s="116"/>
      <c r="U435" s="29"/>
      <c r="V435" s="29"/>
      <c r="W435" s="29"/>
      <c r="X435" s="29"/>
      <c r="Y435" s="29"/>
      <c r="Z435" s="29"/>
      <c r="AA435" s="29"/>
      <c r="AB435" s="29"/>
      <c r="AC435" s="29"/>
      <c r="AD435" s="29"/>
      <c r="AE435" s="29"/>
      <c r="AF435" s="29"/>
      <c r="AG435" s="29"/>
      <c r="AH435" s="29"/>
      <c r="AI435" s="29"/>
      <c r="AJ435" s="29"/>
    </row>
    <row r="436" spans="1:36" s="30" customFormat="1" ht="69" customHeight="1" x14ac:dyDescent="0.25">
      <c r="A436" s="119" t="s">
        <v>4702</v>
      </c>
      <c r="B436" s="121" t="s">
        <v>1799</v>
      </c>
      <c r="C436" s="122" t="s">
        <v>1806</v>
      </c>
      <c r="D436" s="122" t="s">
        <v>1807</v>
      </c>
      <c r="E436" s="123"/>
      <c r="F436" s="132" t="s">
        <v>1834</v>
      </c>
      <c r="G436" s="132"/>
      <c r="H436" s="132" t="s">
        <v>1802</v>
      </c>
      <c r="I436" s="132" t="s">
        <v>1803</v>
      </c>
      <c r="J436" s="132" t="s">
        <v>1804</v>
      </c>
      <c r="K436" s="132">
        <v>150</v>
      </c>
      <c r="L436" s="132">
        <v>200</v>
      </c>
      <c r="M436" s="132">
        <v>200</v>
      </c>
      <c r="N436" s="133">
        <v>800</v>
      </c>
      <c r="O436" s="133">
        <v>0</v>
      </c>
      <c r="P436" s="131">
        <v>800</v>
      </c>
      <c r="Q436" s="116" t="s">
        <v>98</v>
      </c>
      <c r="R436" s="116" t="s">
        <v>4834</v>
      </c>
      <c r="S436" s="116"/>
      <c r="U436" s="29"/>
      <c r="V436" s="29"/>
      <c r="W436" s="29"/>
      <c r="X436" s="29"/>
      <c r="Y436" s="29"/>
      <c r="Z436" s="29"/>
      <c r="AA436" s="29"/>
      <c r="AB436" s="29"/>
      <c r="AC436" s="29"/>
      <c r="AD436" s="29"/>
      <c r="AE436" s="29"/>
      <c r="AF436" s="29"/>
      <c r="AG436" s="29"/>
      <c r="AH436" s="29"/>
      <c r="AI436" s="29"/>
      <c r="AJ436" s="29"/>
    </row>
    <row r="437" spans="1:36" s="30" customFormat="1" ht="69" customHeight="1" x14ac:dyDescent="0.25">
      <c r="A437" s="119" t="s">
        <v>4702</v>
      </c>
      <c r="B437" s="121" t="s">
        <v>1799</v>
      </c>
      <c r="C437" s="122" t="s">
        <v>1806</v>
      </c>
      <c r="D437" s="122" t="s">
        <v>1807</v>
      </c>
      <c r="E437" s="123"/>
      <c r="F437" s="132" t="s">
        <v>1836</v>
      </c>
      <c r="G437" s="132"/>
      <c r="H437" s="132" t="s">
        <v>1802</v>
      </c>
      <c r="I437" s="132" t="s">
        <v>1803</v>
      </c>
      <c r="J437" s="132" t="s">
        <v>1804</v>
      </c>
      <c r="K437" s="132">
        <v>150</v>
      </c>
      <c r="L437" s="132">
        <v>150</v>
      </c>
      <c r="M437" s="132">
        <v>150</v>
      </c>
      <c r="N437" s="133">
        <v>850</v>
      </c>
      <c r="O437" s="133">
        <v>600</v>
      </c>
      <c r="P437" s="131">
        <v>800</v>
      </c>
      <c r="Q437" s="116" t="s">
        <v>98</v>
      </c>
      <c r="R437" s="116" t="s">
        <v>4834</v>
      </c>
      <c r="S437" s="116"/>
      <c r="U437" s="29"/>
      <c r="V437" s="29"/>
      <c r="W437" s="29"/>
      <c r="X437" s="29"/>
      <c r="Y437" s="29"/>
      <c r="Z437" s="29"/>
      <c r="AA437" s="29"/>
      <c r="AB437" s="29"/>
      <c r="AC437" s="29"/>
      <c r="AD437" s="29"/>
      <c r="AE437" s="29"/>
      <c r="AF437" s="29"/>
      <c r="AG437" s="29"/>
      <c r="AH437" s="29"/>
      <c r="AI437" s="29"/>
      <c r="AJ437" s="29"/>
    </row>
    <row r="438" spans="1:36" s="30" customFormat="1" ht="69" customHeight="1" x14ac:dyDescent="0.25">
      <c r="A438" s="119" t="s">
        <v>4702</v>
      </c>
      <c r="B438" s="121" t="s">
        <v>1799</v>
      </c>
      <c r="C438" s="122" t="s">
        <v>1806</v>
      </c>
      <c r="D438" s="122" t="s">
        <v>1807</v>
      </c>
      <c r="E438" s="123"/>
      <c r="F438" s="132" t="s">
        <v>1837</v>
      </c>
      <c r="G438" s="132"/>
      <c r="H438" s="132" t="s">
        <v>1838</v>
      </c>
      <c r="I438" s="132" t="s">
        <v>1803</v>
      </c>
      <c r="J438" s="132" t="s">
        <v>1804</v>
      </c>
      <c r="K438" s="132">
        <v>100</v>
      </c>
      <c r="L438" s="132">
        <v>100</v>
      </c>
      <c r="M438" s="132">
        <v>100</v>
      </c>
      <c r="N438" s="133">
        <v>400</v>
      </c>
      <c r="O438" s="133">
        <v>300</v>
      </c>
      <c r="P438" s="131">
        <v>400</v>
      </c>
      <c r="Q438" s="116" t="s">
        <v>98</v>
      </c>
      <c r="R438" s="116" t="s">
        <v>4834</v>
      </c>
      <c r="S438" s="116"/>
      <c r="U438" s="29"/>
      <c r="V438" s="29"/>
      <c r="W438" s="29"/>
      <c r="X438" s="29"/>
      <c r="Y438" s="29"/>
      <c r="Z438" s="29"/>
      <c r="AA438" s="29"/>
      <c r="AB438" s="29"/>
      <c r="AC438" s="29"/>
      <c r="AD438" s="29"/>
      <c r="AE438" s="29"/>
      <c r="AF438" s="29"/>
      <c r="AG438" s="29"/>
      <c r="AH438" s="29"/>
      <c r="AI438" s="29"/>
      <c r="AJ438" s="29"/>
    </row>
    <row r="439" spans="1:36" s="30" customFormat="1" ht="69" customHeight="1" x14ac:dyDescent="0.25">
      <c r="A439" s="119" t="s">
        <v>4702</v>
      </c>
      <c r="B439" s="121" t="s">
        <v>1799</v>
      </c>
      <c r="C439" s="122" t="s">
        <v>1806</v>
      </c>
      <c r="D439" s="122" t="s">
        <v>1807</v>
      </c>
      <c r="E439" s="123" t="s">
        <v>1839</v>
      </c>
      <c r="F439" s="132" t="s">
        <v>1840</v>
      </c>
      <c r="G439" s="132"/>
      <c r="H439" s="132" t="s">
        <v>1841</v>
      </c>
      <c r="I439" s="132" t="s">
        <v>1803</v>
      </c>
      <c r="J439" s="132" t="s">
        <v>1804</v>
      </c>
      <c r="K439" s="132">
        <v>30</v>
      </c>
      <c r="L439" s="132">
        <v>35</v>
      </c>
      <c r="M439" s="132">
        <v>100</v>
      </c>
      <c r="N439" s="133">
        <v>150</v>
      </c>
      <c r="O439" s="133">
        <v>0</v>
      </c>
      <c r="P439" s="131">
        <v>500</v>
      </c>
      <c r="Q439" s="116" t="s">
        <v>98</v>
      </c>
      <c r="R439" s="116" t="s">
        <v>4834</v>
      </c>
      <c r="S439" s="116"/>
      <c r="U439" s="29"/>
      <c r="V439" s="29"/>
      <c r="W439" s="29"/>
      <c r="X439" s="29"/>
      <c r="Y439" s="29"/>
      <c r="Z439" s="29"/>
      <c r="AA439" s="29"/>
      <c r="AB439" s="29"/>
      <c r="AC439" s="29"/>
      <c r="AD439" s="29"/>
      <c r="AE439" s="29"/>
      <c r="AF439" s="29"/>
      <c r="AG439" s="29"/>
      <c r="AH439" s="29"/>
      <c r="AI439" s="29"/>
      <c r="AJ439" s="29"/>
    </row>
    <row r="440" spans="1:36" s="30" customFormat="1" ht="69" customHeight="1" x14ac:dyDescent="0.25">
      <c r="A440" s="119" t="s">
        <v>4702</v>
      </c>
      <c r="B440" s="121" t="s">
        <v>1799</v>
      </c>
      <c r="C440" s="122" t="s">
        <v>1806</v>
      </c>
      <c r="D440" s="122" t="s">
        <v>1807</v>
      </c>
      <c r="E440" s="123"/>
      <c r="F440" s="132" t="s">
        <v>1843</v>
      </c>
      <c r="G440" s="132"/>
      <c r="H440" s="132" t="s">
        <v>1841</v>
      </c>
      <c r="I440" s="132" t="s">
        <v>1803</v>
      </c>
      <c r="J440" s="132" t="s">
        <v>1804</v>
      </c>
      <c r="K440" s="132">
        <v>5</v>
      </c>
      <c r="L440" s="132">
        <v>50</v>
      </c>
      <c r="M440" s="132">
        <v>25</v>
      </c>
      <c r="N440" s="133">
        <v>700</v>
      </c>
      <c r="O440" s="133">
        <v>33</v>
      </c>
      <c r="P440" s="131">
        <v>700</v>
      </c>
      <c r="Q440" s="116" t="s">
        <v>98</v>
      </c>
      <c r="R440" s="116" t="s">
        <v>4834</v>
      </c>
      <c r="S440" s="116"/>
      <c r="U440" s="29"/>
      <c r="V440" s="29"/>
      <c r="W440" s="29"/>
      <c r="X440" s="29"/>
      <c r="Y440" s="29"/>
      <c r="Z440" s="29"/>
      <c r="AA440" s="29"/>
      <c r="AB440" s="29"/>
      <c r="AC440" s="29"/>
      <c r="AD440" s="29"/>
      <c r="AE440" s="29"/>
      <c r="AF440" s="29"/>
      <c r="AG440" s="29"/>
      <c r="AH440" s="29"/>
      <c r="AI440" s="29"/>
      <c r="AJ440" s="29"/>
    </row>
    <row r="441" spans="1:36" s="30" customFormat="1" ht="69" customHeight="1" x14ac:dyDescent="0.25">
      <c r="A441" s="119" t="s">
        <v>4702</v>
      </c>
      <c r="B441" s="121" t="s">
        <v>1856</v>
      </c>
      <c r="C441" s="122" t="s">
        <v>1864</v>
      </c>
      <c r="D441" s="122" t="s">
        <v>1865</v>
      </c>
      <c r="E441" s="123" t="s">
        <v>1857</v>
      </c>
      <c r="F441" s="132" t="s">
        <v>1858</v>
      </c>
      <c r="G441" s="132" t="s">
        <v>91</v>
      </c>
      <c r="H441" s="132" t="s">
        <v>1859</v>
      </c>
      <c r="I441" s="132" t="s">
        <v>1860</v>
      </c>
      <c r="J441" s="132" t="s">
        <v>1861</v>
      </c>
      <c r="K441" s="132"/>
      <c r="L441" s="132"/>
      <c r="M441" s="132" t="s">
        <v>1862</v>
      </c>
      <c r="N441" s="133">
        <v>22500</v>
      </c>
      <c r="O441" s="133">
        <v>759.53</v>
      </c>
      <c r="P441" s="131">
        <v>22500</v>
      </c>
      <c r="Q441" s="116" t="s">
        <v>1478</v>
      </c>
      <c r="R441" s="116" t="s">
        <v>4853</v>
      </c>
      <c r="S441" s="116"/>
      <c r="U441" s="29"/>
      <c r="V441" s="29"/>
      <c r="W441" s="29"/>
      <c r="X441" s="29"/>
      <c r="Y441" s="29"/>
      <c r="Z441" s="29"/>
      <c r="AA441" s="29"/>
      <c r="AB441" s="29"/>
      <c r="AC441" s="29"/>
      <c r="AD441" s="29"/>
      <c r="AE441" s="29"/>
      <c r="AF441" s="29"/>
      <c r="AG441" s="29"/>
      <c r="AH441" s="29"/>
      <c r="AI441" s="29"/>
      <c r="AJ441" s="29"/>
    </row>
    <row r="442" spans="1:36" s="30" customFormat="1" ht="69" customHeight="1" x14ac:dyDescent="0.25">
      <c r="A442" s="119" t="s">
        <v>4702</v>
      </c>
      <c r="B442" s="121" t="s">
        <v>1856</v>
      </c>
      <c r="C442" s="122" t="s">
        <v>1871</v>
      </c>
      <c r="D442" s="122" t="s">
        <v>1872</v>
      </c>
      <c r="E442" s="123" t="s">
        <v>1866</v>
      </c>
      <c r="F442" s="132" t="s">
        <v>1867</v>
      </c>
      <c r="G442" s="132"/>
      <c r="H442" s="132" t="s">
        <v>1868</v>
      </c>
      <c r="I442" s="132"/>
      <c r="J442" s="132" t="s">
        <v>1869</v>
      </c>
      <c r="K442" s="132" t="s">
        <v>1869</v>
      </c>
      <c r="L442" s="132"/>
      <c r="M442" s="132" t="s">
        <v>1870</v>
      </c>
      <c r="N442" s="133">
        <v>34000</v>
      </c>
      <c r="O442" s="133">
        <v>5491.62</v>
      </c>
      <c r="P442" s="131">
        <v>28600</v>
      </c>
      <c r="Q442" s="116" t="s">
        <v>1478</v>
      </c>
      <c r="R442" s="116" t="s">
        <v>4853</v>
      </c>
      <c r="S442" s="116"/>
      <c r="U442" s="29"/>
      <c r="V442" s="29"/>
      <c r="W442" s="29"/>
      <c r="X442" s="29"/>
      <c r="Y442" s="29"/>
      <c r="Z442" s="29"/>
      <c r="AA442" s="29"/>
      <c r="AB442" s="29"/>
      <c r="AC442" s="29"/>
      <c r="AD442" s="29"/>
      <c r="AE442" s="29"/>
      <c r="AF442" s="29"/>
      <c r="AG442" s="29"/>
      <c r="AH442" s="29"/>
      <c r="AI442" s="29"/>
      <c r="AJ442" s="29"/>
    </row>
    <row r="443" spans="1:36" s="30" customFormat="1" ht="69" customHeight="1" x14ac:dyDescent="0.25">
      <c r="A443" s="119" t="s">
        <v>4702</v>
      </c>
      <c r="B443" s="121" t="s">
        <v>1856</v>
      </c>
      <c r="C443" s="122" t="s">
        <v>1877</v>
      </c>
      <c r="D443" s="122" t="s">
        <v>1873</v>
      </c>
      <c r="E443" s="123" t="s">
        <v>1873</v>
      </c>
      <c r="F443" s="132" t="s">
        <v>1873</v>
      </c>
      <c r="G443" s="132"/>
      <c r="H443" s="132" t="s">
        <v>1874</v>
      </c>
      <c r="I443" s="132"/>
      <c r="J443" s="132" t="s">
        <v>1875</v>
      </c>
      <c r="K443" s="132"/>
      <c r="L443" s="132"/>
      <c r="M443" s="132" t="s">
        <v>1870</v>
      </c>
      <c r="N443" s="133">
        <v>2500</v>
      </c>
      <c r="O443" s="133">
        <v>2500</v>
      </c>
      <c r="P443" s="131">
        <v>2500</v>
      </c>
      <c r="Q443" s="116" t="s">
        <v>1478</v>
      </c>
      <c r="R443" s="116" t="s">
        <v>4853</v>
      </c>
      <c r="S443" s="116"/>
      <c r="U443" s="29"/>
      <c r="V443" s="29"/>
      <c r="W443" s="29"/>
      <c r="X443" s="29"/>
      <c r="Y443" s="29"/>
      <c r="Z443" s="29"/>
      <c r="AA443" s="29"/>
      <c r="AB443" s="29"/>
      <c r="AC443" s="29"/>
      <c r="AD443" s="29"/>
      <c r="AE443" s="29"/>
      <c r="AF443" s="29"/>
      <c r="AG443" s="29"/>
      <c r="AH443" s="29"/>
      <c r="AI443" s="29"/>
      <c r="AJ443" s="29"/>
    </row>
    <row r="444" spans="1:36" s="30" customFormat="1" ht="69" customHeight="1" x14ac:dyDescent="0.25">
      <c r="A444" s="119" t="s">
        <v>4702</v>
      </c>
      <c r="B444" s="121" t="s">
        <v>1856</v>
      </c>
      <c r="C444" s="122" t="s">
        <v>1883</v>
      </c>
      <c r="D444" s="122" t="s">
        <v>1878</v>
      </c>
      <c r="E444" s="123" t="s">
        <v>1878</v>
      </c>
      <c r="F444" s="132" t="s">
        <v>1879</v>
      </c>
      <c r="G444" s="132"/>
      <c r="H444" s="132" t="s">
        <v>1880</v>
      </c>
      <c r="I444" s="132"/>
      <c r="J444" s="132" t="s">
        <v>1881</v>
      </c>
      <c r="K444" s="132">
        <v>6</v>
      </c>
      <c r="L444" s="132" t="s">
        <v>1882</v>
      </c>
      <c r="M444" s="132" t="s">
        <v>1870</v>
      </c>
      <c r="N444" s="133">
        <v>10000</v>
      </c>
      <c r="O444" s="133">
        <v>3000</v>
      </c>
      <c r="P444" s="131">
        <v>10000</v>
      </c>
      <c r="Q444" s="116" t="s">
        <v>1478</v>
      </c>
      <c r="R444" s="116" t="s">
        <v>4853</v>
      </c>
      <c r="S444" s="116"/>
      <c r="U444" s="29"/>
      <c r="V444" s="29"/>
      <c r="W444" s="29"/>
      <c r="X444" s="29"/>
      <c r="Y444" s="29"/>
      <c r="Z444" s="29"/>
      <c r="AA444" s="29"/>
      <c r="AB444" s="29"/>
      <c r="AC444" s="29"/>
      <c r="AD444" s="29"/>
      <c r="AE444" s="29"/>
      <c r="AF444" s="29"/>
      <c r="AG444" s="29"/>
      <c r="AH444" s="29"/>
      <c r="AI444" s="29"/>
      <c r="AJ444" s="29"/>
    </row>
    <row r="445" spans="1:36" s="30" customFormat="1" ht="69" customHeight="1" x14ac:dyDescent="0.25">
      <c r="A445" s="119" t="s">
        <v>4702</v>
      </c>
      <c r="B445" s="121" t="s">
        <v>1884</v>
      </c>
      <c r="C445" s="122" t="s">
        <v>1887</v>
      </c>
      <c r="D445" s="122" t="s">
        <v>1888</v>
      </c>
      <c r="E445" s="123" t="s">
        <v>1885</v>
      </c>
      <c r="F445" s="132" t="s">
        <v>1716</v>
      </c>
      <c r="G445" s="132"/>
      <c r="H445" s="132" t="s">
        <v>1886</v>
      </c>
      <c r="I445" s="132"/>
      <c r="J445" s="132"/>
      <c r="K445" s="132"/>
      <c r="L445" s="132"/>
      <c r="M445" s="132"/>
      <c r="N445" s="133">
        <v>2000</v>
      </c>
      <c r="O445" s="133">
        <v>829.54</v>
      </c>
      <c r="P445" s="131">
        <v>2000</v>
      </c>
      <c r="Q445" s="116" t="s">
        <v>98</v>
      </c>
      <c r="R445" s="116" t="s">
        <v>4730</v>
      </c>
      <c r="S445" s="116"/>
      <c r="U445" s="29"/>
      <c r="V445" s="29"/>
      <c r="W445" s="29"/>
      <c r="X445" s="29"/>
      <c r="Y445" s="29"/>
      <c r="Z445" s="29"/>
      <c r="AA445" s="29"/>
      <c r="AB445" s="29"/>
      <c r="AC445" s="29"/>
      <c r="AD445" s="29"/>
      <c r="AE445" s="29"/>
      <c r="AF445" s="29"/>
      <c r="AG445" s="29"/>
      <c r="AH445" s="29"/>
      <c r="AI445" s="29"/>
      <c r="AJ445" s="29"/>
    </row>
    <row r="446" spans="1:36" s="30" customFormat="1" ht="69" customHeight="1" x14ac:dyDescent="0.25">
      <c r="A446" s="119" t="s">
        <v>4702</v>
      </c>
      <c r="B446" s="121" t="s">
        <v>1884</v>
      </c>
      <c r="C446" s="122" t="s">
        <v>1887</v>
      </c>
      <c r="D446" s="122" t="s">
        <v>1888</v>
      </c>
      <c r="E446" s="123"/>
      <c r="F446" s="132" t="s">
        <v>3149</v>
      </c>
      <c r="G446" s="132"/>
      <c r="H446" s="132"/>
      <c r="I446" s="132"/>
      <c r="J446" s="132"/>
      <c r="K446" s="132"/>
      <c r="L446" s="132"/>
      <c r="M446" s="132"/>
      <c r="N446" s="133"/>
      <c r="O446" s="133"/>
      <c r="P446" s="131"/>
      <c r="Q446" s="116" t="s">
        <v>98</v>
      </c>
      <c r="R446" s="116" t="s">
        <v>4730</v>
      </c>
      <c r="S446" s="116"/>
      <c r="U446" s="29"/>
      <c r="V446" s="29"/>
      <c r="W446" s="29"/>
      <c r="X446" s="29"/>
      <c r="Y446" s="29"/>
      <c r="Z446" s="29"/>
      <c r="AA446" s="29"/>
      <c r="AB446" s="29"/>
      <c r="AC446" s="29"/>
      <c r="AD446" s="29"/>
      <c r="AE446" s="29"/>
      <c r="AF446" s="29"/>
      <c r="AG446" s="29"/>
      <c r="AH446" s="29"/>
      <c r="AI446" s="29"/>
      <c r="AJ446" s="29"/>
    </row>
    <row r="447" spans="1:36" s="30" customFormat="1" ht="69" customHeight="1" x14ac:dyDescent="0.25">
      <c r="A447" s="119" t="s">
        <v>4702</v>
      </c>
      <c r="B447" s="121" t="s">
        <v>1884</v>
      </c>
      <c r="C447" s="122" t="s">
        <v>1887</v>
      </c>
      <c r="D447" s="122" t="s">
        <v>1888</v>
      </c>
      <c r="E447" s="123"/>
      <c r="F447" s="132" t="s">
        <v>3113</v>
      </c>
      <c r="G447" s="132"/>
      <c r="H447" s="132"/>
      <c r="I447" s="132"/>
      <c r="J447" s="132"/>
      <c r="K447" s="132"/>
      <c r="L447" s="132"/>
      <c r="M447" s="132"/>
      <c r="N447" s="133"/>
      <c r="O447" s="133"/>
      <c r="P447" s="131"/>
      <c r="Q447" s="116" t="s">
        <v>98</v>
      </c>
      <c r="R447" s="116" t="s">
        <v>4730</v>
      </c>
      <c r="S447" s="116"/>
      <c r="U447" s="29"/>
      <c r="V447" s="29"/>
      <c r="W447" s="29"/>
      <c r="X447" s="29"/>
      <c r="Y447" s="29"/>
      <c r="Z447" s="29"/>
      <c r="AA447" s="29"/>
      <c r="AB447" s="29"/>
      <c r="AC447" s="29"/>
      <c r="AD447" s="29"/>
      <c r="AE447" s="29"/>
      <c r="AF447" s="29"/>
      <c r="AG447" s="29"/>
      <c r="AH447" s="29"/>
      <c r="AI447" s="29"/>
      <c r="AJ447" s="29"/>
    </row>
    <row r="448" spans="1:36" s="30" customFormat="1" ht="69" customHeight="1" x14ac:dyDescent="0.25">
      <c r="A448" s="119" t="s">
        <v>4702</v>
      </c>
      <c r="B448" s="121" t="s">
        <v>1889</v>
      </c>
      <c r="C448" s="122" t="s">
        <v>3151</v>
      </c>
      <c r="D448" s="122" t="s">
        <v>3150</v>
      </c>
      <c r="E448" s="123" t="s">
        <v>3150</v>
      </c>
      <c r="F448" s="132"/>
      <c r="G448" s="132" t="s">
        <v>91</v>
      </c>
      <c r="H448" s="132"/>
      <c r="I448" s="132"/>
      <c r="J448" s="132"/>
      <c r="K448" s="132"/>
      <c r="L448" s="132"/>
      <c r="M448" s="132"/>
      <c r="N448" s="133"/>
      <c r="O448" s="133"/>
      <c r="P448" s="131">
        <v>5000</v>
      </c>
      <c r="Q448" s="116" t="s">
        <v>98</v>
      </c>
      <c r="R448" s="116" t="s">
        <v>4854</v>
      </c>
      <c r="S448" s="116"/>
      <c r="U448" s="29"/>
      <c r="V448" s="29"/>
      <c r="W448" s="29"/>
      <c r="X448" s="29"/>
      <c r="Y448" s="29"/>
      <c r="Z448" s="29"/>
      <c r="AA448" s="29"/>
      <c r="AB448" s="29"/>
      <c r="AC448" s="29"/>
      <c r="AD448" s="29"/>
      <c r="AE448" s="29"/>
      <c r="AF448" s="29"/>
      <c r="AG448" s="29"/>
      <c r="AH448" s="29"/>
      <c r="AI448" s="29"/>
      <c r="AJ448" s="29"/>
    </row>
    <row r="449" spans="1:36" s="30" customFormat="1" ht="69" customHeight="1" x14ac:dyDescent="0.25">
      <c r="A449" s="119" t="s">
        <v>4702</v>
      </c>
      <c r="B449" s="121" t="s">
        <v>1889</v>
      </c>
      <c r="C449" s="122" t="s">
        <v>1893</v>
      </c>
      <c r="D449" s="122" t="s">
        <v>1894</v>
      </c>
      <c r="E449" s="123" t="s">
        <v>1890</v>
      </c>
      <c r="F449" s="132" t="s">
        <v>1891</v>
      </c>
      <c r="G449" s="132" t="s">
        <v>91</v>
      </c>
      <c r="H449" s="132" t="s">
        <v>1892</v>
      </c>
      <c r="I449" s="132" t="s">
        <v>1860</v>
      </c>
      <c r="J449" s="132" t="s">
        <v>1861</v>
      </c>
      <c r="K449" s="132">
        <v>4</v>
      </c>
      <c r="L449" s="132">
        <v>4</v>
      </c>
      <c r="M449" s="132"/>
      <c r="N449" s="133">
        <v>39165</v>
      </c>
      <c r="O449" s="133">
        <v>22978.81</v>
      </c>
      <c r="P449" s="131">
        <v>39165</v>
      </c>
      <c r="Q449" s="116" t="s">
        <v>98</v>
      </c>
      <c r="R449" s="116" t="s">
        <v>4854</v>
      </c>
      <c r="S449" s="116"/>
      <c r="U449" s="29"/>
      <c r="V449" s="29"/>
      <c r="W449" s="29"/>
      <c r="X449" s="29"/>
      <c r="Y449" s="29"/>
      <c r="Z449" s="29"/>
      <c r="AA449" s="29"/>
      <c r="AB449" s="29"/>
      <c r="AC449" s="29"/>
      <c r="AD449" s="29"/>
      <c r="AE449" s="29"/>
      <c r="AF449" s="29"/>
      <c r="AG449" s="29"/>
      <c r="AH449" s="29"/>
      <c r="AI449" s="29"/>
      <c r="AJ449" s="29"/>
    </row>
    <row r="450" spans="1:36" s="30" customFormat="1" ht="69" customHeight="1" x14ac:dyDescent="0.25">
      <c r="A450" s="119" t="s">
        <v>4702</v>
      </c>
      <c r="B450" s="121" t="s">
        <v>1895</v>
      </c>
      <c r="C450" s="122" t="s">
        <v>1901</v>
      </c>
      <c r="D450" s="122" t="s">
        <v>1902</v>
      </c>
      <c r="E450" s="123" t="s">
        <v>1896</v>
      </c>
      <c r="F450" s="132" t="s">
        <v>1897</v>
      </c>
      <c r="G450" s="132" t="s">
        <v>91</v>
      </c>
      <c r="H450" s="132" t="s">
        <v>1898</v>
      </c>
      <c r="I450" s="132"/>
      <c r="J450" s="132" t="s">
        <v>1899</v>
      </c>
      <c r="K450" s="132">
        <v>30</v>
      </c>
      <c r="L450" s="132" t="s">
        <v>1900</v>
      </c>
      <c r="M450" s="132">
        <v>30</v>
      </c>
      <c r="N450" s="133">
        <v>25000</v>
      </c>
      <c r="O450" s="133">
        <v>25000</v>
      </c>
      <c r="P450" s="131">
        <v>25000</v>
      </c>
      <c r="Q450" s="116" t="s">
        <v>98</v>
      </c>
      <c r="R450" s="116" t="s">
        <v>4854</v>
      </c>
      <c r="S450" s="116"/>
      <c r="U450" s="29"/>
      <c r="V450" s="29"/>
      <c r="W450" s="29"/>
      <c r="X450" s="29"/>
      <c r="Y450" s="29"/>
      <c r="Z450" s="29"/>
      <c r="AA450" s="29"/>
      <c r="AB450" s="29"/>
      <c r="AC450" s="29"/>
      <c r="AD450" s="29"/>
      <c r="AE450" s="29"/>
      <c r="AF450" s="29"/>
      <c r="AG450" s="29"/>
      <c r="AH450" s="29"/>
      <c r="AI450" s="29"/>
      <c r="AJ450" s="29"/>
    </row>
    <row r="451" spans="1:36" s="30" customFormat="1" ht="69" customHeight="1" x14ac:dyDescent="0.25">
      <c r="A451" s="119" t="s">
        <v>4702</v>
      </c>
      <c r="B451" s="121" t="s">
        <v>1895</v>
      </c>
      <c r="C451" s="122" t="s">
        <v>1906</v>
      </c>
      <c r="D451" s="122" t="s">
        <v>1903</v>
      </c>
      <c r="E451" s="123" t="s">
        <v>1903</v>
      </c>
      <c r="F451" s="132" t="s">
        <v>1904</v>
      </c>
      <c r="G451" s="132" t="s">
        <v>91</v>
      </c>
      <c r="H451" s="132" t="s">
        <v>1905</v>
      </c>
      <c r="I451" s="132"/>
      <c r="J451" s="132"/>
      <c r="K451" s="132"/>
      <c r="L451" s="132"/>
      <c r="M451" s="132"/>
      <c r="N451" s="133">
        <v>8640</v>
      </c>
      <c r="O451" s="133">
        <v>4013.02</v>
      </c>
      <c r="P451" s="131">
        <v>8640</v>
      </c>
      <c r="Q451" s="116" t="s">
        <v>98</v>
      </c>
      <c r="R451" s="116" t="s">
        <v>4854</v>
      </c>
      <c r="S451" s="116"/>
      <c r="U451" s="29"/>
      <c r="V451" s="29"/>
      <c r="W451" s="29"/>
      <c r="X451" s="29"/>
      <c r="Y451" s="29"/>
      <c r="Z451" s="29"/>
      <c r="AA451" s="29"/>
      <c r="AB451" s="29"/>
      <c r="AC451" s="29"/>
      <c r="AD451" s="29"/>
      <c r="AE451" s="29"/>
      <c r="AF451" s="29"/>
      <c r="AG451" s="29"/>
      <c r="AH451" s="29"/>
      <c r="AI451" s="29"/>
      <c r="AJ451" s="29"/>
    </row>
    <row r="452" spans="1:36" s="30" customFormat="1" ht="69" customHeight="1" x14ac:dyDescent="0.25">
      <c r="A452" s="119" t="s">
        <v>4702</v>
      </c>
      <c r="B452" s="121" t="s">
        <v>1895</v>
      </c>
      <c r="C452" s="122" t="s">
        <v>3156</v>
      </c>
      <c r="D452" s="122" t="s">
        <v>3157</v>
      </c>
      <c r="E452" s="123" t="s">
        <v>3154</v>
      </c>
      <c r="F452" s="132" t="s">
        <v>3155</v>
      </c>
      <c r="G452" s="132" t="s">
        <v>91</v>
      </c>
      <c r="H452" s="132"/>
      <c r="I452" s="132"/>
      <c r="J452" s="132"/>
      <c r="K452" s="132"/>
      <c r="L452" s="132"/>
      <c r="M452" s="132"/>
      <c r="N452" s="133"/>
      <c r="O452" s="133"/>
      <c r="P452" s="131">
        <v>2500</v>
      </c>
      <c r="Q452" s="116" t="s">
        <v>98</v>
      </c>
      <c r="R452" s="116" t="s">
        <v>4854</v>
      </c>
      <c r="S452" s="116"/>
      <c r="U452" s="29"/>
      <c r="V452" s="29"/>
      <c r="W452" s="29"/>
      <c r="X452" s="29"/>
      <c r="Y452" s="29"/>
      <c r="Z452" s="29"/>
      <c r="AA452" s="29"/>
      <c r="AB452" s="29"/>
      <c r="AC452" s="29"/>
      <c r="AD452" s="29"/>
      <c r="AE452" s="29"/>
      <c r="AF452" s="29"/>
      <c r="AG452" s="29"/>
      <c r="AH452" s="29"/>
      <c r="AI452" s="29"/>
      <c r="AJ452" s="29"/>
    </row>
    <row r="453" spans="1:36" s="30" customFormat="1" ht="69" customHeight="1" x14ac:dyDescent="0.25">
      <c r="A453" s="119" t="s">
        <v>4702</v>
      </c>
      <c r="B453" s="121" t="s">
        <v>576</v>
      </c>
      <c r="C453" s="122" t="s">
        <v>1914</v>
      </c>
      <c r="D453" s="122" t="s">
        <v>1915</v>
      </c>
      <c r="E453" s="123" t="s">
        <v>1907</v>
      </c>
      <c r="F453" s="132" t="s">
        <v>1908</v>
      </c>
      <c r="G453" s="132" t="s">
        <v>91</v>
      </c>
      <c r="H453" s="132" t="s">
        <v>1909</v>
      </c>
      <c r="I453" s="148">
        <v>95512</v>
      </c>
      <c r="J453" s="132" t="s">
        <v>1910</v>
      </c>
      <c r="K453" s="132" t="s">
        <v>1911</v>
      </c>
      <c r="L453" s="132" t="s">
        <v>1912</v>
      </c>
      <c r="M453" s="132" t="s">
        <v>1913</v>
      </c>
      <c r="N453" s="133">
        <v>20000</v>
      </c>
      <c r="O453" s="133">
        <v>15790</v>
      </c>
      <c r="P453" s="131">
        <v>20000</v>
      </c>
      <c r="Q453" s="116" t="s">
        <v>98</v>
      </c>
      <c r="R453" s="116" t="s">
        <v>4855</v>
      </c>
      <c r="S453" s="116" t="s">
        <v>4856</v>
      </c>
      <c r="U453" s="29"/>
      <c r="V453" s="29"/>
      <c r="W453" s="29"/>
      <c r="X453" s="29"/>
      <c r="Y453" s="29"/>
      <c r="Z453" s="29"/>
      <c r="AA453" s="29"/>
      <c r="AB453" s="29"/>
      <c r="AC453" s="29"/>
      <c r="AD453" s="29"/>
      <c r="AE453" s="29"/>
      <c r="AF453" s="29"/>
      <c r="AG453" s="29"/>
      <c r="AH453" s="29"/>
      <c r="AI453" s="29"/>
      <c r="AJ453" s="29"/>
    </row>
    <row r="454" spans="1:36" s="30" customFormat="1" ht="69" customHeight="1" x14ac:dyDescent="0.25">
      <c r="A454" s="119" t="s">
        <v>4702</v>
      </c>
      <c r="B454" s="121" t="s">
        <v>576</v>
      </c>
      <c r="C454" s="122" t="s">
        <v>1923</v>
      </c>
      <c r="D454" s="122" t="s">
        <v>1924</v>
      </c>
      <c r="E454" s="123" t="s">
        <v>1916</v>
      </c>
      <c r="F454" s="132" t="s">
        <v>1917</v>
      </c>
      <c r="G454" s="132" t="s">
        <v>91</v>
      </c>
      <c r="H454" s="132" t="s">
        <v>1918</v>
      </c>
      <c r="I454" s="132" t="s">
        <v>132</v>
      </c>
      <c r="J454" s="132" t="s">
        <v>1919</v>
      </c>
      <c r="K454" s="132" t="s">
        <v>1920</v>
      </c>
      <c r="L454" s="132" t="s">
        <v>1921</v>
      </c>
      <c r="M454" s="132" t="s">
        <v>1922</v>
      </c>
      <c r="N454" s="133">
        <v>35000</v>
      </c>
      <c r="O454" s="133">
        <v>34184</v>
      </c>
      <c r="P454" s="131">
        <v>40000</v>
      </c>
      <c r="Q454" s="116" t="s">
        <v>98</v>
      </c>
      <c r="R454" s="116" t="s">
        <v>4855</v>
      </c>
      <c r="S454" s="116" t="s">
        <v>4728</v>
      </c>
      <c r="U454" s="29"/>
      <c r="V454" s="29"/>
      <c r="W454" s="29"/>
      <c r="X454" s="29"/>
      <c r="Y454" s="29"/>
      <c r="Z454" s="29"/>
      <c r="AA454" s="29"/>
      <c r="AB454" s="29"/>
      <c r="AC454" s="29"/>
      <c r="AD454" s="29"/>
      <c r="AE454" s="29"/>
      <c r="AF454" s="29"/>
      <c r="AG454" s="29"/>
      <c r="AH454" s="29"/>
      <c r="AI454" s="29"/>
      <c r="AJ454" s="29"/>
    </row>
    <row r="455" spans="1:36" s="30" customFormat="1" ht="69" customHeight="1" x14ac:dyDescent="0.25">
      <c r="A455" s="20"/>
      <c r="B455" s="121" t="s">
        <v>576</v>
      </c>
      <c r="C455" s="122" t="s">
        <v>1931</v>
      </c>
      <c r="D455" s="122" t="s">
        <v>1932</v>
      </c>
      <c r="E455" s="123" t="s">
        <v>4064</v>
      </c>
      <c r="F455" s="132" t="s">
        <v>1925</v>
      </c>
      <c r="G455" s="132" t="s">
        <v>91</v>
      </c>
      <c r="H455" s="132" t="s">
        <v>1926</v>
      </c>
      <c r="I455" s="132" t="s">
        <v>132</v>
      </c>
      <c r="J455" s="132" t="s">
        <v>1928</v>
      </c>
      <c r="K455" s="132">
        <v>500</v>
      </c>
      <c r="L455" s="132" t="s">
        <v>1929</v>
      </c>
      <c r="M455" s="132" t="s">
        <v>1930</v>
      </c>
      <c r="N455" s="133">
        <v>10000</v>
      </c>
      <c r="O455" s="133">
        <v>10000</v>
      </c>
      <c r="P455" s="131">
        <v>10000</v>
      </c>
      <c r="Q455" s="116" t="s">
        <v>1927</v>
      </c>
      <c r="R455" s="116" t="s">
        <v>4857</v>
      </c>
      <c r="S455" s="116"/>
      <c r="U455" s="29"/>
      <c r="V455" s="29"/>
      <c r="W455" s="29"/>
      <c r="X455" s="29"/>
      <c r="Y455" s="29"/>
      <c r="Z455" s="29"/>
      <c r="AA455" s="29"/>
      <c r="AB455" s="29"/>
      <c r="AC455" s="29"/>
      <c r="AD455" s="29"/>
      <c r="AE455" s="29"/>
      <c r="AF455" s="29"/>
      <c r="AG455" s="29"/>
      <c r="AH455" s="29"/>
      <c r="AI455" s="29"/>
      <c r="AJ455" s="29"/>
    </row>
    <row r="456" spans="1:36" s="30" customFormat="1" ht="69" customHeight="1" x14ac:dyDescent="0.25">
      <c r="A456" s="119" t="s">
        <v>4702</v>
      </c>
      <c r="B456" s="121" t="s">
        <v>576</v>
      </c>
      <c r="C456" s="122" t="s">
        <v>1936</v>
      </c>
      <c r="D456" s="122" t="s">
        <v>1937</v>
      </c>
      <c r="E456" s="123"/>
      <c r="F456" s="132" t="s">
        <v>1933</v>
      </c>
      <c r="G456" s="132" t="s">
        <v>91</v>
      </c>
      <c r="H456" s="132" t="s">
        <v>1934</v>
      </c>
      <c r="I456" s="132" t="s">
        <v>132</v>
      </c>
      <c r="J456" s="132" t="s">
        <v>1935</v>
      </c>
      <c r="K456" s="132" t="s">
        <v>1935</v>
      </c>
      <c r="L456" s="132" t="s">
        <v>1935</v>
      </c>
      <c r="M456" s="132" t="s">
        <v>1935</v>
      </c>
      <c r="N456" s="133">
        <v>4000</v>
      </c>
      <c r="O456" s="133">
        <v>4000</v>
      </c>
      <c r="P456" s="131">
        <v>4000</v>
      </c>
      <c r="Q456" s="116" t="s">
        <v>98</v>
      </c>
      <c r="R456" s="116" t="s">
        <v>4804</v>
      </c>
      <c r="S456" s="116" t="s">
        <v>4757</v>
      </c>
      <c r="U456" s="29"/>
      <c r="V456" s="29"/>
      <c r="W456" s="29"/>
      <c r="X456" s="29"/>
      <c r="Y456" s="29"/>
      <c r="Z456" s="29"/>
      <c r="AA456" s="29"/>
      <c r="AB456" s="29"/>
      <c r="AC456" s="29"/>
      <c r="AD456" s="29"/>
      <c r="AE456" s="29"/>
      <c r="AF456" s="29"/>
      <c r="AG456" s="29"/>
      <c r="AH456" s="29"/>
      <c r="AI456" s="29"/>
      <c r="AJ456" s="29"/>
    </row>
    <row r="457" spans="1:36" s="30" customFormat="1" ht="69" customHeight="1" x14ac:dyDescent="0.25">
      <c r="A457" s="119" t="s">
        <v>4702</v>
      </c>
      <c r="B457" s="121" t="s">
        <v>576</v>
      </c>
      <c r="C457" s="122" t="s">
        <v>3185</v>
      </c>
      <c r="D457" s="122" t="s">
        <v>3186</v>
      </c>
      <c r="E457" s="123"/>
      <c r="F457" s="132" t="s">
        <v>1938</v>
      </c>
      <c r="G457" s="132" t="s">
        <v>91</v>
      </c>
      <c r="H457" s="132" t="s">
        <v>1939</v>
      </c>
      <c r="I457" s="132" t="s">
        <v>132</v>
      </c>
      <c r="J457" s="132" t="s">
        <v>1940</v>
      </c>
      <c r="K457" s="132"/>
      <c r="L457" s="132"/>
      <c r="M457" s="132"/>
      <c r="N457" s="133"/>
      <c r="O457" s="133">
        <v>0</v>
      </c>
      <c r="P457" s="131"/>
      <c r="Q457" s="116" t="s">
        <v>98</v>
      </c>
      <c r="R457" s="116" t="s">
        <v>4855</v>
      </c>
      <c r="S457" s="116" t="s">
        <v>4856</v>
      </c>
      <c r="U457" s="29"/>
      <c r="V457" s="29"/>
      <c r="W457" s="29"/>
      <c r="X457" s="29"/>
      <c r="Y457" s="29"/>
      <c r="Z457" s="29"/>
      <c r="AA457" s="29"/>
      <c r="AB457" s="29"/>
      <c r="AC457" s="29"/>
      <c r="AD457" s="29"/>
      <c r="AE457" s="29"/>
      <c r="AF457" s="29"/>
      <c r="AG457" s="29"/>
      <c r="AH457" s="29"/>
      <c r="AI457" s="29"/>
      <c r="AJ457" s="29"/>
    </row>
    <row r="458" spans="1:36" s="30" customFormat="1" ht="69" customHeight="1" x14ac:dyDescent="0.25">
      <c r="A458" s="119" t="s">
        <v>4702</v>
      </c>
      <c r="B458" s="121" t="s">
        <v>576</v>
      </c>
      <c r="C458" s="122" t="s">
        <v>1948</v>
      </c>
      <c r="D458" s="122" t="s">
        <v>1949</v>
      </c>
      <c r="E458" s="123"/>
      <c r="F458" s="132" t="s">
        <v>1942</v>
      </c>
      <c r="G458" s="132" t="s">
        <v>91</v>
      </c>
      <c r="H458" s="132" t="s">
        <v>1943</v>
      </c>
      <c r="I458" s="132" t="s">
        <v>132</v>
      </c>
      <c r="J458" s="132" t="s">
        <v>1944</v>
      </c>
      <c r="K458" s="132" t="s">
        <v>1945</v>
      </c>
      <c r="L458" s="132" t="s">
        <v>1946</v>
      </c>
      <c r="M458" s="132" t="s">
        <v>1947</v>
      </c>
      <c r="N458" s="133">
        <v>16000</v>
      </c>
      <c r="O458" s="133">
        <v>13683.61</v>
      </c>
      <c r="P458" s="131">
        <v>10000</v>
      </c>
      <c r="Q458" s="116" t="s">
        <v>98</v>
      </c>
      <c r="R458" s="116" t="s">
        <v>4855</v>
      </c>
      <c r="S458" s="116" t="s">
        <v>4858</v>
      </c>
      <c r="U458" s="29"/>
      <c r="V458" s="29"/>
      <c r="W458" s="29"/>
      <c r="X458" s="29"/>
      <c r="Y458" s="29"/>
      <c r="Z458" s="29"/>
      <c r="AA458" s="29"/>
      <c r="AB458" s="29"/>
      <c r="AC458" s="29"/>
      <c r="AD458" s="29"/>
      <c r="AE458" s="29"/>
      <c r="AF458" s="29"/>
      <c r="AG458" s="29"/>
      <c r="AH458" s="29"/>
      <c r="AI458" s="29"/>
      <c r="AJ458" s="29"/>
    </row>
    <row r="459" spans="1:36" s="30" customFormat="1" ht="69" customHeight="1" x14ac:dyDescent="0.25">
      <c r="A459" s="117" t="s">
        <v>4706</v>
      </c>
      <c r="B459" s="121" t="s">
        <v>576</v>
      </c>
      <c r="C459" s="122" t="s">
        <v>1956</v>
      </c>
      <c r="D459" s="122" t="s">
        <v>1957</v>
      </c>
      <c r="E459" s="123"/>
      <c r="F459" s="132" t="s">
        <v>1950</v>
      </c>
      <c r="G459" s="132" t="s">
        <v>91</v>
      </c>
      <c r="H459" s="132" t="s">
        <v>1951</v>
      </c>
      <c r="I459" s="132" t="s">
        <v>132</v>
      </c>
      <c r="J459" s="132" t="s">
        <v>1952</v>
      </c>
      <c r="K459" s="132" t="s">
        <v>1953</v>
      </c>
      <c r="L459" s="132" t="s">
        <v>1954</v>
      </c>
      <c r="M459" s="132" t="s">
        <v>1955</v>
      </c>
      <c r="N459" s="133">
        <v>100000</v>
      </c>
      <c r="O459" s="133">
        <v>100000</v>
      </c>
      <c r="P459" s="131">
        <v>100000</v>
      </c>
      <c r="Q459" s="116" t="s">
        <v>113</v>
      </c>
      <c r="R459" s="116" t="s">
        <v>4859</v>
      </c>
      <c r="S459" s="116" t="s">
        <v>4800</v>
      </c>
      <c r="U459" s="29"/>
      <c r="V459" s="29"/>
      <c r="W459" s="29"/>
      <c r="X459" s="29"/>
      <c r="Y459" s="29"/>
      <c r="Z459" s="29"/>
      <c r="AA459" s="29"/>
      <c r="AB459" s="29"/>
      <c r="AC459" s="29"/>
      <c r="AD459" s="29"/>
      <c r="AE459" s="29"/>
      <c r="AF459" s="29"/>
      <c r="AG459" s="29"/>
      <c r="AH459" s="29"/>
      <c r="AI459" s="29"/>
      <c r="AJ459" s="29"/>
    </row>
    <row r="460" spans="1:36" s="30" customFormat="1" ht="69" customHeight="1" x14ac:dyDescent="0.25">
      <c r="A460" s="119" t="s">
        <v>4702</v>
      </c>
      <c r="B460" s="121" t="s">
        <v>576</v>
      </c>
      <c r="C460" s="122" t="s">
        <v>1964</v>
      </c>
      <c r="D460" s="122" t="s">
        <v>1965</v>
      </c>
      <c r="E460" s="123"/>
      <c r="F460" s="132" t="s">
        <v>1959</v>
      </c>
      <c r="G460" s="132" t="s">
        <v>91</v>
      </c>
      <c r="H460" s="132" t="s">
        <v>1960</v>
      </c>
      <c r="I460" s="132" t="s">
        <v>132</v>
      </c>
      <c r="J460" s="132" t="s">
        <v>1961</v>
      </c>
      <c r="K460" s="132" t="s">
        <v>1962</v>
      </c>
      <c r="L460" s="132"/>
      <c r="M460" s="132" t="s">
        <v>1963</v>
      </c>
      <c r="N460" s="133">
        <v>20000</v>
      </c>
      <c r="O460" s="133">
        <v>20000</v>
      </c>
      <c r="P460" s="131">
        <v>13000</v>
      </c>
      <c r="Q460" s="116" t="s">
        <v>98</v>
      </c>
      <c r="R460" s="116" t="s">
        <v>4855</v>
      </c>
      <c r="S460" s="116" t="s">
        <v>4860</v>
      </c>
      <c r="U460" s="29"/>
      <c r="V460" s="29"/>
      <c r="W460" s="29"/>
      <c r="X460" s="29"/>
      <c r="Y460" s="29"/>
      <c r="Z460" s="29"/>
      <c r="AA460" s="29"/>
      <c r="AB460" s="29"/>
      <c r="AC460" s="29"/>
      <c r="AD460" s="29"/>
      <c r="AE460" s="29"/>
      <c r="AF460" s="29"/>
      <c r="AG460" s="29"/>
      <c r="AH460" s="29"/>
      <c r="AI460" s="29"/>
      <c r="AJ460" s="29"/>
    </row>
    <row r="461" spans="1:36" s="30" customFormat="1" ht="69" customHeight="1" x14ac:dyDescent="0.25">
      <c r="A461" s="119" t="s">
        <v>4702</v>
      </c>
      <c r="B461" s="121" t="s">
        <v>576</v>
      </c>
      <c r="C461" s="122" t="s">
        <v>1964</v>
      </c>
      <c r="D461" s="122" t="s">
        <v>1965</v>
      </c>
      <c r="E461" s="123"/>
      <c r="F461" s="132" t="s">
        <v>1966</v>
      </c>
      <c r="G461" s="132" t="s">
        <v>91</v>
      </c>
      <c r="H461" s="132" t="s">
        <v>1960</v>
      </c>
      <c r="I461" s="132" t="s">
        <v>132</v>
      </c>
      <c r="J461" s="132" t="s">
        <v>1967</v>
      </c>
      <c r="K461" s="132" t="s">
        <v>1967</v>
      </c>
      <c r="L461" s="132"/>
      <c r="M461" s="132" t="s">
        <v>1967</v>
      </c>
      <c r="N461" s="133"/>
      <c r="O461" s="133"/>
      <c r="P461" s="131"/>
      <c r="Q461" s="116" t="s">
        <v>98</v>
      </c>
      <c r="R461" s="116" t="s">
        <v>4855</v>
      </c>
      <c r="S461" s="116" t="s">
        <v>4860</v>
      </c>
      <c r="U461" s="29"/>
      <c r="V461" s="29"/>
      <c r="W461" s="29"/>
      <c r="X461" s="29"/>
      <c r="Y461" s="29"/>
      <c r="Z461" s="29"/>
      <c r="AA461" s="29"/>
      <c r="AB461" s="29"/>
      <c r="AC461" s="29"/>
      <c r="AD461" s="29"/>
      <c r="AE461" s="29"/>
      <c r="AF461" s="29"/>
      <c r="AG461" s="29"/>
      <c r="AH461" s="29"/>
      <c r="AI461" s="29"/>
      <c r="AJ461" s="29"/>
    </row>
    <row r="462" spans="1:36" s="30" customFormat="1" ht="69" customHeight="1" x14ac:dyDescent="0.25">
      <c r="A462" s="119" t="s">
        <v>4702</v>
      </c>
      <c r="B462" s="121" t="s">
        <v>576</v>
      </c>
      <c r="C462" s="122" t="s">
        <v>3101</v>
      </c>
      <c r="D462" s="122" t="s">
        <v>3102</v>
      </c>
      <c r="E462" s="123"/>
      <c r="F462" s="132" t="s">
        <v>3097</v>
      </c>
      <c r="G462" s="132" t="s">
        <v>91</v>
      </c>
      <c r="H462" s="132" t="s">
        <v>68</v>
      </c>
      <c r="I462" s="132" t="s">
        <v>132</v>
      </c>
      <c r="J462" s="132" t="s">
        <v>3098</v>
      </c>
      <c r="K462" s="132" t="s">
        <v>1945</v>
      </c>
      <c r="L462" s="132" t="s">
        <v>3099</v>
      </c>
      <c r="M462" s="132" t="s">
        <v>1947</v>
      </c>
      <c r="N462" s="133"/>
      <c r="O462" s="133"/>
      <c r="P462" s="131">
        <v>5500</v>
      </c>
      <c r="Q462" s="116" t="s">
        <v>98</v>
      </c>
      <c r="R462" s="116" t="s">
        <v>4730</v>
      </c>
      <c r="S462" s="116"/>
      <c r="U462" s="29"/>
      <c r="V462" s="29"/>
      <c r="W462" s="29"/>
      <c r="X462" s="29"/>
      <c r="Y462" s="29"/>
      <c r="Z462" s="29"/>
      <c r="AA462" s="29"/>
      <c r="AB462" s="29"/>
      <c r="AC462" s="29"/>
      <c r="AD462" s="29"/>
      <c r="AE462" s="29"/>
      <c r="AF462" s="29"/>
      <c r="AG462" s="29"/>
      <c r="AH462" s="29"/>
      <c r="AI462" s="29"/>
      <c r="AJ462" s="29"/>
    </row>
    <row r="463" spans="1:36" s="30" customFormat="1" ht="69" customHeight="1" x14ac:dyDescent="0.25">
      <c r="A463" s="117" t="s">
        <v>4706</v>
      </c>
      <c r="B463" s="121" t="s">
        <v>576</v>
      </c>
      <c r="C463" s="122" t="s">
        <v>1973</v>
      </c>
      <c r="D463" s="122" t="s">
        <v>1974</v>
      </c>
      <c r="E463" s="123"/>
      <c r="F463" s="132" t="s">
        <v>1969</v>
      </c>
      <c r="G463" s="132" t="s">
        <v>91</v>
      </c>
      <c r="H463" s="132" t="s">
        <v>1970</v>
      </c>
      <c r="I463" s="148">
        <v>5000</v>
      </c>
      <c r="J463" s="132" t="s">
        <v>1971</v>
      </c>
      <c r="K463" s="132">
        <v>500</v>
      </c>
      <c r="L463" s="132" t="s">
        <v>1972</v>
      </c>
      <c r="M463" s="132">
        <v>500</v>
      </c>
      <c r="N463" s="133">
        <v>5000</v>
      </c>
      <c r="O463" s="133">
        <v>5000</v>
      </c>
      <c r="P463" s="131">
        <v>5000</v>
      </c>
      <c r="Q463" s="116" t="s">
        <v>113</v>
      </c>
      <c r="R463" s="116" t="s">
        <v>4861</v>
      </c>
      <c r="S463" s="116" t="s">
        <v>4862</v>
      </c>
      <c r="U463" s="29"/>
      <c r="V463" s="29"/>
      <c r="W463" s="29"/>
      <c r="X463" s="29"/>
      <c r="Y463" s="29"/>
      <c r="Z463" s="29"/>
      <c r="AA463" s="29"/>
      <c r="AB463" s="29"/>
      <c r="AC463" s="29"/>
      <c r="AD463" s="29"/>
      <c r="AE463" s="29"/>
      <c r="AF463" s="29"/>
      <c r="AG463" s="29"/>
      <c r="AH463" s="29"/>
      <c r="AI463" s="29"/>
      <c r="AJ463" s="29"/>
    </row>
    <row r="464" spans="1:36" s="30" customFormat="1" ht="69" customHeight="1" x14ac:dyDescent="0.25">
      <c r="A464" s="117" t="s">
        <v>4706</v>
      </c>
      <c r="B464" s="121" t="s">
        <v>576</v>
      </c>
      <c r="C464" s="122" t="s">
        <v>1979</v>
      </c>
      <c r="D464" s="122" t="s">
        <v>1980</v>
      </c>
      <c r="E464" s="123"/>
      <c r="F464" s="132" t="s">
        <v>1975</v>
      </c>
      <c r="G464" s="132" t="s">
        <v>91</v>
      </c>
      <c r="H464" s="132" t="s">
        <v>1976</v>
      </c>
      <c r="I464" s="132" t="s">
        <v>132</v>
      </c>
      <c r="J464" s="132" t="s">
        <v>1977</v>
      </c>
      <c r="K464" s="132"/>
      <c r="L464" s="132"/>
      <c r="M464" s="132">
        <v>2</v>
      </c>
      <c r="N464" s="133">
        <v>30000</v>
      </c>
      <c r="O464" s="133">
        <v>30000</v>
      </c>
      <c r="P464" s="131">
        <v>19000</v>
      </c>
      <c r="Q464" s="116" t="s">
        <v>140</v>
      </c>
      <c r="R464" s="116" t="s">
        <v>4863</v>
      </c>
      <c r="S464" s="116" t="s">
        <v>4864</v>
      </c>
      <c r="U464" s="29"/>
      <c r="V464" s="29"/>
      <c r="W464" s="29"/>
      <c r="X464" s="29"/>
      <c r="Y464" s="29"/>
      <c r="Z464" s="29"/>
      <c r="AA464" s="29"/>
      <c r="AB464" s="29"/>
      <c r="AC464" s="29"/>
      <c r="AD464" s="29"/>
      <c r="AE464" s="29"/>
      <c r="AF464" s="29"/>
      <c r="AG464" s="29"/>
      <c r="AH464" s="29"/>
      <c r="AI464" s="29"/>
      <c r="AJ464" s="29"/>
    </row>
    <row r="465" spans="1:43" s="30" customFormat="1" ht="69" customHeight="1" x14ac:dyDescent="0.25">
      <c r="A465" s="117" t="s">
        <v>4706</v>
      </c>
      <c r="B465" s="121" t="s">
        <v>576</v>
      </c>
      <c r="C465" s="122" t="s">
        <v>1979</v>
      </c>
      <c r="D465" s="122" t="s">
        <v>1980</v>
      </c>
      <c r="E465" s="123"/>
      <c r="F465" s="132" t="s">
        <v>1981</v>
      </c>
      <c r="G465" s="132" t="s">
        <v>91</v>
      </c>
      <c r="H465" s="132" t="s">
        <v>1976</v>
      </c>
      <c r="I465" s="132" t="s">
        <v>132</v>
      </c>
      <c r="J465" s="132" t="s">
        <v>1982</v>
      </c>
      <c r="K465" s="132"/>
      <c r="L465" s="132"/>
      <c r="M465" s="132">
        <v>1</v>
      </c>
      <c r="N465" s="133">
        <v>0</v>
      </c>
      <c r="O465" s="133">
        <v>0</v>
      </c>
      <c r="P465" s="131">
        <v>11000</v>
      </c>
      <c r="Q465" s="116" t="s">
        <v>140</v>
      </c>
      <c r="R465" s="116" t="s">
        <v>4863</v>
      </c>
      <c r="S465" s="116" t="s">
        <v>4864</v>
      </c>
      <c r="U465" s="29"/>
      <c r="V465" s="29"/>
      <c r="W465" s="29"/>
      <c r="X465" s="29"/>
      <c r="Y465" s="29"/>
      <c r="Z465" s="29"/>
      <c r="AA465" s="29"/>
      <c r="AB465" s="29"/>
      <c r="AC465" s="29"/>
      <c r="AD465" s="29"/>
      <c r="AE465" s="29"/>
      <c r="AF465" s="29"/>
      <c r="AG465" s="29"/>
      <c r="AH465" s="29"/>
      <c r="AI465" s="29"/>
      <c r="AJ465" s="29"/>
    </row>
    <row r="466" spans="1:43" s="30" customFormat="1" ht="69" customHeight="1" x14ac:dyDescent="0.25">
      <c r="A466" s="20"/>
      <c r="B466" s="121" t="s">
        <v>576</v>
      </c>
      <c r="C466" s="122" t="s">
        <v>3106</v>
      </c>
      <c r="D466" s="122" t="s">
        <v>3107</v>
      </c>
      <c r="E466" s="123"/>
      <c r="F466" s="132" t="s">
        <v>3103</v>
      </c>
      <c r="G466" s="132" t="s">
        <v>91</v>
      </c>
      <c r="H466" s="132" t="s">
        <v>68</v>
      </c>
      <c r="I466" s="132" t="s">
        <v>132</v>
      </c>
      <c r="J466" s="132" t="s">
        <v>3104</v>
      </c>
      <c r="K466" s="132"/>
      <c r="L466" s="132"/>
      <c r="M466" s="132">
        <v>3</v>
      </c>
      <c r="N466" s="133"/>
      <c r="O466" s="133">
        <v>0</v>
      </c>
      <c r="P466" s="131">
        <v>21000</v>
      </c>
      <c r="Q466" s="116" t="s">
        <v>4865</v>
      </c>
      <c r="R466" s="116" t="s">
        <v>4830</v>
      </c>
      <c r="S466" s="116"/>
      <c r="U466" s="29"/>
      <c r="V466" s="29"/>
      <c r="W466" s="29"/>
      <c r="X466" s="29"/>
      <c r="Y466" s="29"/>
      <c r="Z466" s="29"/>
      <c r="AA466" s="29"/>
      <c r="AB466" s="29"/>
      <c r="AC466" s="29"/>
      <c r="AD466" s="29"/>
      <c r="AE466" s="29"/>
      <c r="AF466" s="29"/>
      <c r="AG466" s="29"/>
      <c r="AH466" s="29"/>
      <c r="AI466" s="29"/>
      <c r="AJ466" s="29"/>
    </row>
    <row r="467" spans="1:43" s="30" customFormat="1" ht="69" customHeight="1" x14ac:dyDescent="0.25">
      <c r="A467" s="119" t="s">
        <v>4702</v>
      </c>
      <c r="B467" s="121" t="s">
        <v>576</v>
      </c>
      <c r="C467" s="122" t="s">
        <v>1987</v>
      </c>
      <c r="D467" s="122" t="s">
        <v>1988</v>
      </c>
      <c r="E467" s="123"/>
      <c r="F467" s="132" t="s">
        <v>1983</v>
      </c>
      <c r="G467" s="132" t="s">
        <v>91</v>
      </c>
      <c r="H467" s="132" t="s">
        <v>1984</v>
      </c>
      <c r="I467" s="132" t="s">
        <v>132</v>
      </c>
      <c r="J467" s="132" t="s">
        <v>1985</v>
      </c>
      <c r="K467" s="132">
        <v>4</v>
      </c>
      <c r="L467" s="132" t="s">
        <v>1986</v>
      </c>
      <c r="M467" s="132">
        <v>4</v>
      </c>
      <c r="N467" s="133">
        <v>4000</v>
      </c>
      <c r="O467" s="133">
        <v>4000</v>
      </c>
      <c r="P467" s="131">
        <v>4000</v>
      </c>
      <c r="Q467" s="116" t="s">
        <v>819</v>
      </c>
      <c r="R467" s="116" t="s">
        <v>4866</v>
      </c>
      <c r="S467" s="116" t="s">
        <v>4867</v>
      </c>
      <c r="U467" s="29"/>
      <c r="V467" s="29"/>
      <c r="W467" s="29"/>
      <c r="X467" s="29"/>
      <c r="Y467" s="29"/>
      <c r="Z467" s="29"/>
      <c r="AA467" s="29"/>
      <c r="AB467" s="29"/>
      <c r="AC467" s="29"/>
      <c r="AD467" s="29"/>
      <c r="AE467" s="29"/>
      <c r="AF467" s="29"/>
      <c r="AG467" s="29"/>
      <c r="AH467" s="29"/>
      <c r="AI467" s="29"/>
      <c r="AJ467" s="29"/>
    </row>
    <row r="468" spans="1:43" s="30" customFormat="1" ht="69" customHeight="1" x14ac:dyDescent="0.25">
      <c r="A468" s="117" t="s">
        <v>4706</v>
      </c>
      <c r="B468" s="121" t="s">
        <v>576</v>
      </c>
      <c r="C468" s="122" t="s">
        <v>1992</v>
      </c>
      <c r="D468" s="122" t="s">
        <v>1993</v>
      </c>
      <c r="E468" s="123"/>
      <c r="F468" s="132" t="s">
        <v>1989</v>
      </c>
      <c r="G468" s="132" t="s">
        <v>91</v>
      </c>
      <c r="H468" s="132" t="s">
        <v>1990</v>
      </c>
      <c r="I468" s="132" t="s">
        <v>132</v>
      </c>
      <c r="J468" s="132" t="s">
        <v>1991</v>
      </c>
      <c r="K468" s="132">
        <v>2</v>
      </c>
      <c r="L468" s="132">
        <v>1</v>
      </c>
      <c r="M468" s="132">
        <v>2</v>
      </c>
      <c r="N468" s="133">
        <v>2000</v>
      </c>
      <c r="O468" s="133">
        <v>2000</v>
      </c>
      <c r="P468" s="131">
        <v>2000</v>
      </c>
      <c r="Q468" s="116" t="s">
        <v>113</v>
      </c>
      <c r="R468" s="116" t="s">
        <v>4861</v>
      </c>
      <c r="S468" s="116" t="s">
        <v>4868</v>
      </c>
      <c r="U468" s="29"/>
      <c r="V468" s="29"/>
      <c r="W468" s="29"/>
      <c r="X468" s="29"/>
      <c r="Y468" s="29"/>
      <c r="Z468" s="29"/>
      <c r="AA468" s="29"/>
      <c r="AB468" s="29"/>
      <c r="AC468" s="29"/>
      <c r="AD468" s="29"/>
      <c r="AE468" s="29"/>
      <c r="AF468" s="29"/>
      <c r="AG468" s="29"/>
      <c r="AH468" s="29"/>
      <c r="AI468" s="29"/>
      <c r="AJ468" s="29"/>
    </row>
    <row r="469" spans="1:43" s="30" customFormat="1" ht="69" customHeight="1" x14ac:dyDescent="0.25">
      <c r="A469" s="117" t="s">
        <v>4706</v>
      </c>
      <c r="B469" s="121" t="s">
        <v>576</v>
      </c>
      <c r="C469" s="122" t="s">
        <v>4055</v>
      </c>
      <c r="D469" s="122" t="s">
        <v>4056</v>
      </c>
      <c r="E469" s="123"/>
      <c r="F469" s="132" t="s">
        <v>1994</v>
      </c>
      <c r="G469" s="132" t="s">
        <v>91</v>
      </c>
      <c r="H469" s="132" t="s">
        <v>1995</v>
      </c>
      <c r="I469" s="132"/>
      <c r="J469" s="132"/>
      <c r="K469" s="132"/>
      <c r="L469" s="132"/>
      <c r="M469" s="132"/>
      <c r="N469" s="133"/>
      <c r="O469" s="134"/>
      <c r="P469" s="131"/>
      <c r="Q469" s="116" t="s">
        <v>4869</v>
      </c>
      <c r="R469" s="116" t="s">
        <v>4859</v>
      </c>
      <c r="S469" s="116"/>
      <c r="U469" s="29"/>
      <c r="V469" s="29"/>
      <c r="W469" s="29"/>
      <c r="X469" s="29"/>
      <c r="Y469" s="29"/>
      <c r="Z469" s="29" t="s">
        <v>112</v>
      </c>
      <c r="AA469" s="29" t="s">
        <v>4869</v>
      </c>
      <c r="AB469" s="29" t="s">
        <v>4859</v>
      </c>
      <c r="AC469" s="29"/>
      <c r="AD469" s="29"/>
      <c r="AE469" s="29"/>
      <c r="AF469" s="29"/>
      <c r="AG469" s="29"/>
      <c r="AH469" s="29"/>
      <c r="AI469" s="29"/>
      <c r="AJ469" s="29"/>
      <c r="AM469" s="30" t="s">
        <v>112</v>
      </c>
      <c r="AN469" s="30" t="s">
        <v>4869</v>
      </c>
      <c r="AO469" s="30" t="s">
        <v>4859</v>
      </c>
      <c r="AP469" s="30" t="e">
        <v>#N/A</v>
      </c>
      <c r="AQ469" s="30" t="e">
        <v>#N/A</v>
      </c>
    </row>
    <row r="470" spans="1:43" s="30" customFormat="1" ht="69" customHeight="1" x14ac:dyDescent="0.25">
      <c r="A470" s="117" t="s">
        <v>4706</v>
      </c>
      <c r="B470" s="121" t="s">
        <v>1997</v>
      </c>
      <c r="C470" s="122" t="s">
        <v>2091</v>
      </c>
      <c r="D470" s="122" t="s">
        <v>2092</v>
      </c>
      <c r="E470" s="123" t="s">
        <v>2086</v>
      </c>
      <c r="F470" s="132" t="s">
        <v>2087</v>
      </c>
      <c r="G470" s="132" t="s">
        <v>91</v>
      </c>
      <c r="H470" s="132" t="s">
        <v>2088</v>
      </c>
      <c r="I470" s="132"/>
      <c r="J470" s="132" t="s">
        <v>2089</v>
      </c>
      <c r="K470" s="132">
        <v>8</v>
      </c>
      <c r="L470" s="132">
        <v>14</v>
      </c>
      <c r="M470" s="132"/>
      <c r="N470" s="133">
        <v>8000</v>
      </c>
      <c r="O470" s="133">
        <v>6789.35</v>
      </c>
      <c r="P470" s="131">
        <v>8000</v>
      </c>
      <c r="Q470" s="116" t="s">
        <v>113</v>
      </c>
      <c r="R470" s="116" t="s">
        <v>4859</v>
      </c>
      <c r="S470" s="116" t="s">
        <v>4870</v>
      </c>
      <c r="U470" s="29"/>
      <c r="V470" s="29"/>
      <c r="W470" s="29"/>
      <c r="X470" s="29"/>
      <c r="Y470" s="29"/>
      <c r="Z470" s="29"/>
      <c r="AA470" s="29"/>
      <c r="AB470" s="29"/>
      <c r="AC470" s="29"/>
      <c r="AD470" s="29"/>
      <c r="AE470" s="29"/>
      <c r="AF470" s="29"/>
      <c r="AG470" s="29"/>
      <c r="AH470" s="29"/>
      <c r="AI470" s="29"/>
      <c r="AJ470" s="29"/>
    </row>
    <row r="471" spans="1:43" s="30" customFormat="1" ht="69" customHeight="1" x14ac:dyDescent="0.25">
      <c r="A471" s="117" t="s">
        <v>4706</v>
      </c>
      <c r="B471" s="121" t="s">
        <v>1997</v>
      </c>
      <c r="C471" s="122" t="s">
        <v>2096</v>
      </c>
      <c r="D471" s="122" t="s">
        <v>2097</v>
      </c>
      <c r="E471" s="123" t="s">
        <v>2093</v>
      </c>
      <c r="F471" s="132" t="s">
        <v>2094</v>
      </c>
      <c r="G471" s="132" t="s">
        <v>91</v>
      </c>
      <c r="H471" s="132" t="s">
        <v>2095</v>
      </c>
      <c r="I471" s="132"/>
      <c r="J471" s="132" t="s">
        <v>2045</v>
      </c>
      <c r="K471" s="132">
        <v>13</v>
      </c>
      <c r="L471" s="132">
        <v>13</v>
      </c>
      <c r="M471" s="132">
        <v>13</v>
      </c>
      <c r="N471" s="133">
        <v>25000</v>
      </c>
      <c r="O471" s="133">
        <v>25000</v>
      </c>
      <c r="P471" s="131">
        <v>25000</v>
      </c>
      <c r="Q471" s="116" t="s">
        <v>113</v>
      </c>
      <c r="R471" s="116" t="s">
        <v>4871</v>
      </c>
      <c r="S471" s="116" t="s">
        <v>4870</v>
      </c>
      <c r="U471" s="29"/>
      <c r="V471" s="29"/>
      <c r="W471" s="29"/>
      <c r="X471" s="29"/>
      <c r="Y471" s="29"/>
      <c r="Z471" s="29"/>
      <c r="AA471" s="29"/>
      <c r="AB471" s="29"/>
      <c r="AC471" s="29"/>
      <c r="AD471" s="29"/>
      <c r="AE471" s="29"/>
      <c r="AF471" s="29"/>
      <c r="AG471" s="29"/>
      <c r="AH471" s="29"/>
      <c r="AI471" s="29"/>
      <c r="AJ471" s="29"/>
    </row>
    <row r="472" spans="1:43" s="30" customFormat="1" ht="69" customHeight="1" x14ac:dyDescent="0.25">
      <c r="A472" s="119" t="s">
        <v>4702</v>
      </c>
      <c r="B472" s="121" t="s">
        <v>1997</v>
      </c>
      <c r="C472" s="122" t="s">
        <v>2003</v>
      </c>
      <c r="D472" s="122" t="s">
        <v>2004</v>
      </c>
      <c r="E472" s="123" t="s">
        <v>1998</v>
      </c>
      <c r="F472" s="132" t="s">
        <v>1999</v>
      </c>
      <c r="G472" s="132" t="s">
        <v>91</v>
      </c>
      <c r="H472" s="132" t="s">
        <v>2000</v>
      </c>
      <c r="I472" s="132">
        <v>35000</v>
      </c>
      <c r="J472" s="132" t="s">
        <v>2001</v>
      </c>
      <c r="K472" s="132">
        <v>170</v>
      </c>
      <c r="L472" s="132">
        <v>184</v>
      </c>
      <c r="M472" s="132">
        <v>170</v>
      </c>
      <c r="N472" s="133">
        <v>32179.1</v>
      </c>
      <c r="O472" s="133">
        <v>29750</v>
      </c>
      <c r="P472" s="131">
        <v>35000</v>
      </c>
      <c r="Q472" s="116" t="s">
        <v>98</v>
      </c>
      <c r="R472" s="116" t="s">
        <v>4837</v>
      </c>
      <c r="S472" s="116" t="s">
        <v>4728</v>
      </c>
      <c r="U472" s="29"/>
      <c r="V472" s="29"/>
      <c r="W472" s="29"/>
      <c r="X472" s="29"/>
      <c r="Y472" s="29"/>
      <c r="Z472" s="29"/>
      <c r="AA472" s="29"/>
      <c r="AB472" s="29"/>
      <c r="AC472" s="29"/>
      <c r="AD472" s="29"/>
      <c r="AE472" s="29"/>
      <c r="AF472" s="29"/>
      <c r="AG472" s="29"/>
      <c r="AH472" s="29"/>
      <c r="AI472" s="29"/>
      <c r="AJ472" s="29"/>
    </row>
    <row r="473" spans="1:43" s="30" customFormat="1" ht="69" customHeight="1" x14ac:dyDescent="0.25">
      <c r="A473" s="119" t="s">
        <v>4702</v>
      </c>
      <c r="B473" s="121" t="s">
        <v>1997</v>
      </c>
      <c r="C473" s="122" t="s">
        <v>2102</v>
      </c>
      <c r="D473" s="122" t="s">
        <v>2103</v>
      </c>
      <c r="E473" s="123" t="s">
        <v>4065</v>
      </c>
      <c r="F473" s="132" t="s">
        <v>2098</v>
      </c>
      <c r="G473" s="132" t="s">
        <v>91</v>
      </c>
      <c r="H473" s="132" t="s">
        <v>2099</v>
      </c>
      <c r="I473" s="132"/>
      <c r="J473" s="132" t="s">
        <v>2100</v>
      </c>
      <c r="K473" s="132">
        <v>12</v>
      </c>
      <c r="L473" s="132">
        <v>10</v>
      </c>
      <c r="M473" s="132">
        <v>10</v>
      </c>
      <c r="N473" s="133">
        <v>36000</v>
      </c>
      <c r="O473" s="133">
        <v>36000</v>
      </c>
      <c r="P473" s="131">
        <v>12000</v>
      </c>
      <c r="Q473" s="116" t="s">
        <v>98</v>
      </c>
      <c r="R473" s="116" t="s">
        <v>4837</v>
      </c>
      <c r="S473" s="116" t="s">
        <v>4728</v>
      </c>
      <c r="U473" s="29"/>
      <c r="V473" s="29"/>
      <c r="W473" s="29"/>
      <c r="X473" s="29"/>
      <c r="Y473" s="29"/>
      <c r="Z473" s="29"/>
      <c r="AA473" s="29"/>
      <c r="AB473" s="29"/>
      <c r="AC473" s="29"/>
      <c r="AD473" s="29"/>
      <c r="AE473" s="29"/>
      <c r="AF473" s="29"/>
      <c r="AG473" s="29"/>
      <c r="AH473" s="29"/>
      <c r="AI473" s="29"/>
      <c r="AJ473" s="29"/>
    </row>
    <row r="474" spans="1:43" s="30" customFormat="1" ht="69" customHeight="1" x14ac:dyDescent="0.25">
      <c r="A474" s="119" t="s">
        <v>4702</v>
      </c>
      <c r="B474" s="121" t="s">
        <v>1997</v>
      </c>
      <c r="C474" s="122" t="s">
        <v>2102</v>
      </c>
      <c r="D474" s="122" t="s">
        <v>2103</v>
      </c>
      <c r="E474" s="123" t="s">
        <v>4066</v>
      </c>
      <c r="F474" s="132" t="s">
        <v>2104</v>
      </c>
      <c r="G474" s="132" t="s">
        <v>91</v>
      </c>
      <c r="H474" s="132" t="s">
        <v>2099</v>
      </c>
      <c r="I474" s="132"/>
      <c r="J474" s="132" t="s">
        <v>2100</v>
      </c>
      <c r="K474" s="132">
        <v>12</v>
      </c>
      <c r="L474" s="132">
        <v>10</v>
      </c>
      <c r="M474" s="132">
        <v>10</v>
      </c>
      <c r="N474" s="133"/>
      <c r="O474" s="133"/>
      <c r="P474" s="131">
        <v>24000</v>
      </c>
      <c r="Q474" s="116" t="s">
        <v>98</v>
      </c>
      <c r="R474" s="116" t="s">
        <v>4837</v>
      </c>
      <c r="S474" s="116" t="s">
        <v>4728</v>
      </c>
      <c r="U474" s="29"/>
      <c r="V474" s="29"/>
      <c r="W474" s="29"/>
      <c r="X474" s="29"/>
      <c r="Y474" s="29"/>
      <c r="Z474" s="29"/>
      <c r="AA474" s="29"/>
      <c r="AB474" s="29"/>
      <c r="AC474" s="29"/>
      <c r="AD474" s="29"/>
      <c r="AE474" s="29"/>
      <c r="AF474" s="29"/>
      <c r="AG474" s="29"/>
      <c r="AH474" s="29"/>
      <c r="AI474" s="29"/>
      <c r="AJ474" s="29"/>
    </row>
    <row r="475" spans="1:43" s="30" customFormat="1" ht="69" customHeight="1" x14ac:dyDescent="0.25">
      <c r="A475" s="119" t="s">
        <v>4702</v>
      </c>
      <c r="B475" s="121" t="s">
        <v>1997</v>
      </c>
      <c r="C475" s="122" t="s">
        <v>2010</v>
      </c>
      <c r="D475" s="122" t="s">
        <v>2011</v>
      </c>
      <c r="E475" s="123" t="s">
        <v>2005</v>
      </c>
      <c r="F475" s="132" t="s">
        <v>2006</v>
      </c>
      <c r="G475" s="132" t="s">
        <v>91</v>
      </c>
      <c r="H475" s="132" t="s">
        <v>2007</v>
      </c>
      <c r="I475" s="132"/>
      <c r="J475" s="132" t="s">
        <v>2008</v>
      </c>
      <c r="K475" s="132">
        <v>8</v>
      </c>
      <c r="L475" s="132">
        <v>8</v>
      </c>
      <c r="M475" s="132">
        <v>8</v>
      </c>
      <c r="N475" s="133">
        <v>18400</v>
      </c>
      <c r="O475" s="133">
        <v>18400</v>
      </c>
      <c r="P475" s="131">
        <v>23400</v>
      </c>
      <c r="Q475" s="116" t="s">
        <v>98</v>
      </c>
      <c r="R475" s="116" t="s">
        <v>4837</v>
      </c>
      <c r="S475" s="116" t="s">
        <v>4728</v>
      </c>
      <c r="U475" s="29"/>
      <c r="V475" s="29"/>
      <c r="W475" s="29"/>
      <c r="X475" s="29"/>
      <c r="Y475" s="29"/>
      <c r="Z475" s="29"/>
      <c r="AA475" s="29"/>
      <c r="AB475" s="29"/>
      <c r="AC475" s="29"/>
      <c r="AD475" s="29"/>
      <c r="AE475" s="29"/>
      <c r="AF475" s="29"/>
      <c r="AG475" s="29"/>
      <c r="AH475" s="29"/>
      <c r="AI475" s="29"/>
      <c r="AJ475" s="29"/>
    </row>
    <row r="476" spans="1:43" s="30" customFormat="1" ht="69" customHeight="1" x14ac:dyDescent="0.25">
      <c r="A476" s="119" t="s">
        <v>4702</v>
      </c>
      <c r="B476" s="121" t="s">
        <v>1997</v>
      </c>
      <c r="C476" s="122" t="s">
        <v>2017</v>
      </c>
      <c r="D476" s="122" t="s">
        <v>2018</v>
      </c>
      <c r="E476" s="123" t="s">
        <v>2012</v>
      </c>
      <c r="F476" s="132" t="s">
        <v>2013</v>
      </c>
      <c r="G476" s="132" t="s">
        <v>91</v>
      </c>
      <c r="H476" s="132" t="s">
        <v>2014</v>
      </c>
      <c r="I476" s="132">
        <v>54757.2</v>
      </c>
      <c r="J476" s="132" t="s">
        <v>2015</v>
      </c>
      <c r="K476" s="132">
        <v>10</v>
      </c>
      <c r="L476" s="132">
        <v>6</v>
      </c>
      <c r="M476" s="132">
        <v>10</v>
      </c>
      <c r="N476" s="133">
        <v>82980</v>
      </c>
      <c r="O476" s="133">
        <v>62760</v>
      </c>
      <c r="P476" s="131">
        <v>16513.2</v>
      </c>
      <c r="Q476" s="116" t="s">
        <v>98</v>
      </c>
      <c r="R476" s="116" t="s">
        <v>4837</v>
      </c>
      <c r="S476" s="116" t="s">
        <v>4728</v>
      </c>
      <c r="U476" s="29"/>
      <c r="V476" s="29"/>
      <c r="W476" s="29"/>
      <c r="X476" s="29"/>
      <c r="Y476" s="29"/>
      <c r="Z476" s="29"/>
      <c r="AA476" s="29"/>
      <c r="AB476" s="29"/>
      <c r="AC476" s="29"/>
      <c r="AD476" s="29"/>
      <c r="AE476" s="29"/>
      <c r="AF476" s="29"/>
      <c r="AG476" s="29"/>
      <c r="AH476" s="29"/>
      <c r="AI476" s="29"/>
      <c r="AJ476" s="29"/>
    </row>
    <row r="477" spans="1:43" s="30" customFormat="1" ht="69" customHeight="1" x14ac:dyDescent="0.25">
      <c r="A477" s="119" t="s">
        <v>4702</v>
      </c>
      <c r="B477" s="121" t="s">
        <v>1997</v>
      </c>
      <c r="C477" s="122" t="s">
        <v>2017</v>
      </c>
      <c r="D477" s="122" t="s">
        <v>2018</v>
      </c>
      <c r="E477" s="123" t="s">
        <v>2019</v>
      </c>
      <c r="F477" s="132" t="s">
        <v>2020</v>
      </c>
      <c r="G477" s="132" t="s">
        <v>91</v>
      </c>
      <c r="H477" s="132" t="s">
        <v>2014</v>
      </c>
      <c r="I477" s="132"/>
      <c r="J477" s="132" t="s">
        <v>2015</v>
      </c>
      <c r="K477" s="132">
        <v>10</v>
      </c>
      <c r="L477" s="132">
        <v>6</v>
      </c>
      <c r="M477" s="132">
        <v>10</v>
      </c>
      <c r="N477" s="133"/>
      <c r="O477" s="133"/>
      <c r="P477" s="131">
        <v>38244</v>
      </c>
      <c r="Q477" s="116" t="s">
        <v>98</v>
      </c>
      <c r="R477" s="116" t="s">
        <v>4837</v>
      </c>
      <c r="S477" s="116" t="s">
        <v>4728</v>
      </c>
      <c r="U477" s="29"/>
      <c r="V477" s="29"/>
      <c r="W477" s="29"/>
      <c r="X477" s="29"/>
      <c r="Y477" s="29"/>
      <c r="Z477" s="29"/>
      <c r="AA477" s="29"/>
      <c r="AB477" s="29"/>
      <c r="AC477" s="29"/>
      <c r="AD477" s="29"/>
      <c r="AE477" s="29"/>
      <c r="AF477" s="29"/>
      <c r="AG477" s="29"/>
      <c r="AH477" s="29"/>
      <c r="AI477" s="29"/>
      <c r="AJ477" s="29"/>
    </row>
    <row r="478" spans="1:43" s="30" customFormat="1" ht="69" customHeight="1" x14ac:dyDescent="0.25">
      <c r="A478" s="119" t="s">
        <v>4702</v>
      </c>
      <c r="B478" s="121" t="s">
        <v>1997</v>
      </c>
      <c r="C478" s="122" t="s">
        <v>2027</v>
      </c>
      <c r="D478" s="122" t="s">
        <v>2028</v>
      </c>
      <c r="E478" s="123" t="s">
        <v>2022</v>
      </c>
      <c r="F478" s="132" t="s">
        <v>2023</v>
      </c>
      <c r="G478" s="132" t="s">
        <v>91</v>
      </c>
      <c r="H478" s="132" t="s">
        <v>2024</v>
      </c>
      <c r="I478" s="132">
        <v>40000</v>
      </c>
      <c r="J478" s="132" t="s">
        <v>2025</v>
      </c>
      <c r="K478" s="132">
        <v>95</v>
      </c>
      <c r="L478" s="132">
        <v>100</v>
      </c>
      <c r="M478" s="132">
        <v>95</v>
      </c>
      <c r="N478" s="133">
        <v>36000</v>
      </c>
      <c r="O478" s="133">
        <v>30000</v>
      </c>
      <c r="P478" s="131">
        <v>32493</v>
      </c>
      <c r="Q478" s="116" t="s">
        <v>98</v>
      </c>
      <c r="R478" s="116" t="s">
        <v>4837</v>
      </c>
      <c r="S478" s="116" t="s">
        <v>4728</v>
      </c>
      <c r="U478" s="29"/>
      <c r="V478" s="29"/>
      <c r="W478" s="29"/>
      <c r="X478" s="29"/>
      <c r="Y478" s="29"/>
      <c r="Z478" s="29"/>
      <c r="AA478" s="29"/>
      <c r="AB478" s="29"/>
      <c r="AC478" s="29"/>
      <c r="AD478" s="29"/>
      <c r="AE478" s="29"/>
      <c r="AF478" s="29"/>
      <c r="AG478" s="29"/>
      <c r="AH478" s="29"/>
      <c r="AI478" s="29"/>
      <c r="AJ478" s="29"/>
    </row>
    <row r="479" spans="1:43" s="30" customFormat="1" ht="69" customHeight="1" x14ac:dyDescent="0.25">
      <c r="A479" s="119" t="s">
        <v>4702</v>
      </c>
      <c r="B479" s="121" t="s">
        <v>1997</v>
      </c>
      <c r="C479" s="122" t="s">
        <v>2027</v>
      </c>
      <c r="D479" s="122" t="s">
        <v>2028</v>
      </c>
      <c r="E479" s="123" t="s">
        <v>2029</v>
      </c>
      <c r="F479" s="132" t="s">
        <v>2030</v>
      </c>
      <c r="G479" s="132" t="s">
        <v>91</v>
      </c>
      <c r="H479" s="132" t="s">
        <v>2024</v>
      </c>
      <c r="I479" s="132"/>
      <c r="J479" s="132" t="s">
        <v>2025</v>
      </c>
      <c r="K479" s="132">
        <v>95</v>
      </c>
      <c r="L479" s="132">
        <v>100</v>
      </c>
      <c r="M479" s="132">
        <v>95</v>
      </c>
      <c r="N479" s="133"/>
      <c r="O479" s="133"/>
      <c r="P479" s="131">
        <v>7500</v>
      </c>
      <c r="Q479" s="116" t="s">
        <v>98</v>
      </c>
      <c r="R479" s="116" t="s">
        <v>4837</v>
      </c>
      <c r="S479" s="116" t="s">
        <v>4728</v>
      </c>
      <c r="U479" s="29"/>
      <c r="V479" s="29"/>
      <c r="W479" s="29"/>
      <c r="X479" s="29"/>
      <c r="Y479" s="29"/>
      <c r="Z479" s="29"/>
      <c r="AA479" s="29"/>
      <c r="AB479" s="29"/>
      <c r="AC479" s="29"/>
      <c r="AD479" s="29"/>
      <c r="AE479" s="29"/>
      <c r="AF479" s="29"/>
      <c r="AG479" s="29"/>
      <c r="AH479" s="29"/>
      <c r="AI479" s="29"/>
      <c r="AJ479" s="29"/>
    </row>
    <row r="480" spans="1:43" s="30" customFormat="1" ht="69" customHeight="1" x14ac:dyDescent="0.25">
      <c r="A480" s="119" t="s">
        <v>4702</v>
      </c>
      <c r="B480" s="121" t="s">
        <v>1997</v>
      </c>
      <c r="C480" s="122" t="s">
        <v>2037</v>
      </c>
      <c r="D480" s="122" t="s">
        <v>2038</v>
      </c>
      <c r="E480" s="123" t="s">
        <v>2032</v>
      </c>
      <c r="F480" s="132" t="s">
        <v>2033</v>
      </c>
      <c r="G480" s="132" t="s">
        <v>91</v>
      </c>
      <c r="H480" s="132" t="s">
        <v>2034</v>
      </c>
      <c r="I480" s="132">
        <v>740760</v>
      </c>
      <c r="J480" s="132" t="s">
        <v>2035</v>
      </c>
      <c r="K480" s="132">
        <v>80</v>
      </c>
      <c r="L480" s="132">
        <v>85</v>
      </c>
      <c r="M480" s="132">
        <v>80</v>
      </c>
      <c r="N480" s="133">
        <v>589761.19999999995</v>
      </c>
      <c r="O480" s="133">
        <v>504051</v>
      </c>
      <c r="P480" s="131">
        <v>621000</v>
      </c>
      <c r="Q480" s="116" t="s">
        <v>98</v>
      </c>
      <c r="R480" s="116" t="s">
        <v>4837</v>
      </c>
      <c r="S480" s="116" t="s">
        <v>4728</v>
      </c>
      <c r="U480" s="29"/>
      <c r="V480" s="29"/>
      <c r="W480" s="29"/>
      <c r="X480" s="29"/>
      <c r="Y480" s="29"/>
      <c r="Z480" s="29"/>
      <c r="AA480" s="29"/>
      <c r="AB480" s="29"/>
      <c r="AC480" s="29"/>
      <c r="AD480" s="29"/>
      <c r="AE480" s="29"/>
      <c r="AF480" s="29"/>
      <c r="AG480" s="29"/>
      <c r="AH480" s="29"/>
      <c r="AI480" s="29"/>
      <c r="AJ480" s="29"/>
    </row>
    <row r="481" spans="1:36" s="30" customFormat="1" ht="69" customHeight="1" x14ac:dyDescent="0.25">
      <c r="A481" s="119" t="s">
        <v>4702</v>
      </c>
      <c r="B481" s="121" t="s">
        <v>1997</v>
      </c>
      <c r="C481" s="122" t="s">
        <v>2037</v>
      </c>
      <c r="D481" s="122" t="s">
        <v>2038</v>
      </c>
      <c r="E481" s="123" t="s">
        <v>2039</v>
      </c>
      <c r="F481" s="132" t="s">
        <v>2040</v>
      </c>
      <c r="G481" s="132" t="s">
        <v>91</v>
      </c>
      <c r="H481" s="132" t="s">
        <v>2034</v>
      </c>
      <c r="I481" s="132"/>
      <c r="J481" s="132" t="s">
        <v>2035</v>
      </c>
      <c r="K481" s="132">
        <v>80</v>
      </c>
      <c r="L481" s="132">
        <v>85</v>
      </c>
      <c r="M481" s="132">
        <v>80</v>
      </c>
      <c r="N481" s="133"/>
      <c r="O481" s="133"/>
      <c r="P481" s="131">
        <v>136000</v>
      </c>
      <c r="Q481" s="116" t="s">
        <v>98</v>
      </c>
      <c r="R481" s="116" t="s">
        <v>4837</v>
      </c>
      <c r="S481" s="116" t="s">
        <v>4728</v>
      </c>
      <c r="U481" s="29"/>
      <c r="V481" s="29"/>
      <c r="W481" s="29"/>
      <c r="X481" s="29"/>
      <c r="Y481" s="29"/>
      <c r="Z481" s="29"/>
      <c r="AA481" s="29"/>
      <c r="AB481" s="29"/>
      <c r="AC481" s="29"/>
      <c r="AD481" s="29"/>
      <c r="AE481" s="29"/>
      <c r="AF481" s="29"/>
      <c r="AG481" s="29"/>
      <c r="AH481" s="29"/>
      <c r="AI481" s="29"/>
      <c r="AJ481" s="29"/>
    </row>
    <row r="482" spans="1:36" s="30" customFormat="1" ht="69" customHeight="1" x14ac:dyDescent="0.25">
      <c r="A482" s="119" t="s">
        <v>4702</v>
      </c>
      <c r="B482" s="121" t="s">
        <v>1997</v>
      </c>
      <c r="C482" s="122" t="s">
        <v>2111</v>
      </c>
      <c r="D482" s="122" t="s">
        <v>2112</v>
      </c>
      <c r="E482" s="123" t="s">
        <v>2106</v>
      </c>
      <c r="F482" s="132" t="s">
        <v>2107</v>
      </c>
      <c r="G482" s="132" t="s">
        <v>91</v>
      </c>
      <c r="H482" s="132" t="s">
        <v>2108</v>
      </c>
      <c r="I482" s="132"/>
      <c r="J482" s="132" t="s">
        <v>2109</v>
      </c>
      <c r="K482" s="132">
        <v>90</v>
      </c>
      <c r="L482" s="132">
        <v>100</v>
      </c>
      <c r="M482" s="132">
        <v>90</v>
      </c>
      <c r="N482" s="133">
        <v>75000</v>
      </c>
      <c r="O482" s="133">
        <v>72230</v>
      </c>
      <c r="P482" s="131">
        <v>55000</v>
      </c>
      <c r="Q482" s="116" t="s">
        <v>98</v>
      </c>
      <c r="R482" s="116" t="s">
        <v>4837</v>
      </c>
      <c r="S482" s="116" t="s">
        <v>4728</v>
      </c>
      <c r="U482" s="29"/>
      <c r="V482" s="29"/>
      <c r="W482" s="29"/>
      <c r="X482" s="29"/>
      <c r="Y482" s="29"/>
      <c r="Z482" s="29"/>
      <c r="AA482" s="29"/>
      <c r="AB482" s="29"/>
      <c r="AC482" s="29"/>
      <c r="AD482" s="29"/>
      <c r="AE482" s="29"/>
      <c r="AF482" s="29"/>
      <c r="AG482" s="29"/>
      <c r="AH482" s="29"/>
      <c r="AI482" s="29"/>
      <c r="AJ482" s="29"/>
    </row>
    <row r="483" spans="1:36" s="30" customFormat="1" ht="69" customHeight="1" x14ac:dyDescent="0.25">
      <c r="A483" s="119" t="s">
        <v>4702</v>
      </c>
      <c r="B483" s="121" t="s">
        <v>1997</v>
      </c>
      <c r="C483" s="122" t="s">
        <v>2111</v>
      </c>
      <c r="D483" s="122" t="s">
        <v>2112</v>
      </c>
      <c r="E483" s="123" t="s">
        <v>4067</v>
      </c>
      <c r="F483" s="132" t="s">
        <v>2113</v>
      </c>
      <c r="G483" s="132" t="s">
        <v>91</v>
      </c>
      <c r="H483" s="132" t="s">
        <v>2108</v>
      </c>
      <c r="I483" s="132"/>
      <c r="J483" s="132" t="s">
        <v>2109</v>
      </c>
      <c r="K483" s="132">
        <v>90</v>
      </c>
      <c r="L483" s="132">
        <v>100</v>
      </c>
      <c r="M483" s="132">
        <v>90</v>
      </c>
      <c r="N483" s="133"/>
      <c r="O483" s="133"/>
      <c r="P483" s="131">
        <v>20000</v>
      </c>
      <c r="Q483" s="116" t="s">
        <v>98</v>
      </c>
      <c r="R483" s="116" t="s">
        <v>4837</v>
      </c>
      <c r="S483" s="116" t="s">
        <v>4728</v>
      </c>
      <c r="U483" s="29"/>
      <c r="V483" s="29"/>
      <c r="W483" s="29"/>
      <c r="X483" s="29"/>
      <c r="Y483" s="29"/>
      <c r="Z483" s="29"/>
      <c r="AA483" s="29"/>
      <c r="AB483" s="29"/>
      <c r="AC483" s="29"/>
      <c r="AD483" s="29"/>
      <c r="AE483" s="29"/>
      <c r="AF483" s="29"/>
      <c r="AG483" s="29"/>
      <c r="AH483" s="29"/>
      <c r="AI483" s="29"/>
      <c r="AJ483" s="29"/>
    </row>
    <row r="484" spans="1:36" s="30" customFormat="1" ht="69" customHeight="1" x14ac:dyDescent="0.25">
      <c r="A484" s="119" t="s">
        <v>4702</v>
      </c>
      <c r="B484" s="121" t="s">
        <v>1997</v>
      </c>
      <c r="C484" s="122" t="s">
        <v>2047</v>
      </c>
      <c r="D484" s="122" t="s">
        <v>2048</v>
      </c>
      <c r="E484" s="123" t="s">
        <v>2042</v>
      </c>
      <c r="F484" s="132" t="s">
        <v>2043</v>
      </c>
      <c r="G484" s="132" t="s">
        <v>91</v>
      </c>
      <c r="H484" s="132" t="s">
        <v>2044</v>
      </c>
      <c r="I484" s="132">
        <v>111850</v>
      </c>
      <c r="J484" s="132" t="s">
        <v>2045</v>
      </c>
      <c r="K484" s="132">
        <v>25</v>
      </c>
      <c r="L484" s="132">
        <v>49</v>
      </c>
      <c r="M484" s="132">
        <v>35</v>
      </c>
      <c r="N484" s="133">
        <v>88000</v>
      </c>
      <c r="O484" s="133">
        <v>76960</v>
      </c>
      <c r="P484" s="131">
        <v>115820</v>
      </c>
      <c r="Q484" s="116" t="s">
        <v>98</v>
      </c>
      <c r="R484" s="116" t="s">
        <v>4837</v>
      </c>
      <c r="S484" s="116" t="s">
        <v>4728</v>
      </c>
      <c r="U484" s="29"/>
      <c r="V484" s="29"/>
      <c r="W484" s="29"/>
      <c r="X484" s="29"/>
      <c r="Y484" s="29"/>
      <c r="Z484" s="29"/>
      <c r="AA484" s="29"/>
      <c r="AB484" s="29"/>
      <c r="AC484" s="29"/>
      <c r="AD484" s="29"/>
      <c r="AE484" s="29"/>
      <c r="AF484" s="29"/>
      <c r="AG484" s="29"/>
      <c r="AH484" s="29"/>
      <c r="AI484" s="29"/>
      <c r="AJ484" s="29"/>
    </row>
    <row r="485" spans="1:36" s="30" customFormat="1" ht="69" customHeight="1" x14ac:dyDescent="0.25">
      <c r="A485" s="119" t="s">
        <v>4702</v>
      </c>
      <c r="B485" s="121" t="s">
        <v>1997</v>
      </c>
      <c r="C485" s="122" t="s">
        <v>2047</v>
      </c>
      <c r="D485" s="122" t="s">
        <v>2048</v>
      </c>
      <c r="E485" s="123" t="s">
        <v>2049</v>
      </c>
      <c r="F485" s="132" t="s">
        <v>2050</v>
      </c>
      <c r="G485" s="132" t="s">
        <v>91</v>
      </c>
      <c r="H485" s="132" t="s">
        <v>2044</v>
      </c>
      <c r="I485" s="132"/>
      <c r="J485" s="132" t="s">
        <v>2045</v>
      </c>
      <c r="K485" s="132">
        <v>25</v>
      </c>
      <c r="L485" s="132">
        <v>49</v>
      </c>
      <c r="M485" s="132">
        <v>35</v>
      </c>
      <c r="N485" s="133"/>
      <c r="O485" s="133"/>
      <c r="P485" s="131">
        <v>10800</v>
      </c>
      <c r="Q485" s="116" t="s">
        <v>98</v>
      </c>
      <c r="R485" s="116" t="s">
        <v>4837</v>
      </c>
      <c r="S485" s="116" t="s">
        <v>4728</v>
      </c>
      <c r="U485" s="29"/>
      <c r="V485" s="29"/>
      <c r="W485" s="29"/>
      <c r="X485" s="29"/>
      <c r="Y485" s="29"/>
      <c r="Z485" s="29"/>
      <c r="AA485" s="29"/>
      <c r="AB485" s="29"/>
      <c r="AC485" s="29"/>
      <c r="AD485" s="29"/>
      <c r="AE485" s="29"/>
      <c r="AF485" s="29"/>
      <c r="AG485" s="29"/>
      <c r="AH485" s="29"/>
      <c r="AI485" s="29"/>
      <c r="AJ485" s="29"/>
    </row>
    <row r="486" spans="1:36" s="30" customFormat="1" ht="69" customHeight="1" x14ac:dyDescent="0.25">
      <c r="A486" s="119" t="s">
        <v>4702</v>
      </c>
      <c r="B486" s="121" t="s">
        <v>1997</v>
      </c>
      <c r="C486" s="122" t="s">
        <v>2119</v>
      </c>
      <c r="D486" s="122" t="s">
        <v>2120</v>
      </c>
      <c r="E486" s="123" t="s">
        <v>2115</v>
      </c>
      <c r="F486" s="132" t="s">
        <v>2116</v>
      </c>
      <c r="G486" s="132" t="s">
        <v>91</v>
      </c>
      <c r="H486" s="132" t="s">
        <v>2117</v>
      </c>
      <c r="I486" s="132">
        <v>46000</v>
      </c>
      <c r="J486" s="132" t="s">
        <v>2001</v>
      </c>
      <c r="K486" s="132">
        <v>145</v>
      </c>
      <c r="L486" s="132">
        <v>136</v>
      </c>
      <c r="M486" s="132">
        <v>140</v>
      </c>
      <c r="N486" s="133">
        <v>7000</v>
      </c>
      <c r="O486" s="133">
        <v>7000</v>
      </c>
      <c r="P486" s="131">
        <v>46000</v>
      </c>
      <c r="Q486" s="116" t="s">
        <v>98</v>
      </c>
      <c r="R486" s="116" t="s">
        <v>4837</v>
      </c>
      <c r="S486" s="116" t="s">
        <v>4728</v>
      </c>
      <c r="U486" s="29"/>
      <c r="V486" s="29"/>
      <c r="W486" s="29"/>
      <c r="X486" s="29"/>
      <c r="Y486" s="29"/>
      <c r="Z486" s="29"/>
      <c r="AA486" s="29"/>
      <c r="AB486" s="29"/>
      <c r="AC486" s="29"/>
      <c r="AD486" s="29"/>
      <c r="AE486" s="29"/>
      <c r="AF486" s="29"/>
      <c r="AG486" s="29"/>
      <c r="AH486" s="29"/>
      <c r="AI486" s="29"/>
      <c r="AJ486" s="29"/>
    </row>
    <row r="487" spans="1:36" s="30" customFormat="1" ht="69" customHeight="1" x14ac:dyDescent="0.25">
      <c r="A487" s="119" t="s">
        <v>4702</v>
      </c>
      <c r="B487" s="121" t="s">
        <v>1997</v>
      </c>
      <c r="C487" s="122" t="s">
        <v>2126</v>
      </c>
      <c r="D487" s="122" t="s">
        <v>2127</v>
      </c>
      <c r="E487" s="123" t="s">
        <v>2121</v>
      </c>
      <c r="F487" s="132" t="s">
        <v>2122</v>
      </c>
      <c r="G487" s="132" t="s">
        <v>91</v>
      </c>
      <c r="H487" s="132" t="s">
        <v>2123</v>
      </c>
      <c r="I487" s="132"/>
      <c r="J487" s="132" t="s">
        <v>2124</v>
      </c>
      <c r="K487" s="132">
        <v>45</v>
      </c>
      <c r="L487" s="132">
        <v>50</v>
      </c>
      <c r="M487" s="132">
        <v>45</v>
      </c>
      <c r="N487" s="133">
        <v>35000</v>
      </c>
      <c r="O487" s="133">
        <v>35000</v>
      </c>
      <c r="P487" s="131">
        <v>24500</v>
      </c>
      <c r="Q487" s="116" t="s">
        <v>98</v>
      </c>
      <c r="R487" s="116" t="s">
        <v>4837</v>
      </c>
      <c r="S487" s="116" t="s">
        <v>4728</v>
      </c>
      <c r="U487" s="29"/>
      <c r="V487" s="29"/>
      <c r="W487" s="29"/>
      <c r="X487" s="29"/>
      <c r="Y487" s="29"/>
      <c r="Z487" s="29"/>
      <c r="AA487" s="29"/>
      <c r="AB487" s="29"/>
      <c r="AC487" s="29"/>
      <c r="AD487" s="29"/>
      <c r="AE487" s="29"/>
      <c r="AF487" s="29"/>
      <c r="AG487" s="29"/>
      <c r="AH487" s="29"/>
      <c r="AI487" s="29"/>
      <c r="AJ487" s="29"/>
    </row>
    <row r="488" spans="1:36" s="30" customFormat="1" ht="69" customHeight="1" x14ac:dyDescent="0.25">
      <c r="A488" s="119" t="s">
        <v>4702</v>
      </c>
      <c r="B488" s="121" t="s">
        <v>1997</v>
      </c>
      <c r="C488" s="122" t="s">
        <v>2126</v>
      </c>
      <c r="D488" s="122" t="s">
        <v>2127</v>
      </c>
      <c r="E488" s="123" t="s">
        <v>4068</v>
      </c>
      <c r="F488" s="132" t="s">
        <v>2128</v>
      </c>
      <c r="G488" s="132" t="s">
        <v>91</v>
      </c>
      <c r="H488" s="132" t="s">
        <v>2123</v>
      </c>
      <c r="I488" s="132"/>
      <c r="J488" s="132" t="s">
        <v>2124</v>
      </c>
      <c r="K488" s="132">
        <v>45</v>
      </c>
      <c r="L488" s="132">
        <v>50</v>
      </c>
      <c r="M488" s="132">
        <v>45</v>
      </c>
      <c r="N488" s="133"/>
      <c r="O488" s="133"/>
      <c r="P488" s="131">
        <v>10500</v>
      </c>
      <c r="Q488" s="116" t="s">
        <v>98</v>
      </c>
      <c r="R488" s="116" t="s">
        <v>4837</v>
      </c>
      <c r="S488" s="116" t="s">
        <v>4728</v>
      </c>
      <c r="U488" s="29"/>
      <c r="V488" s="29"/>
      <c r="W488" s="29"/>
      <c r="X488" s="29"/>
      <c r="Y488" s="29"/>
      <c r="Z488" s="29"/>
      <c r="AA488" s="29"/>
      <c r="AB488" s="29"/>
      <c r="AC488" s="29"/>
      <c r="AD488" s="29"/>
      <c r="AE488" s="29"/>
      <c r="AF488" s="29"/>
      <c r="AG488" s="29"/>
      <c r="AH488" s="29"/>
      <c r="AI488" s="29"/>
      <c r="AJ488" s="29"/>
    </row>
    <row r="489" spans="1:36" s="30" customFormat="1" ht="69" customHeight="1" x14ac:dyDescent="0.25">
      <c r="A489" s="119" t="s">
        <v>4702</v>
      </c>
      <c r="B489" s="121" t="s">
        <v>1997</v>
      </c>
      <c r="C489" s="122" t="s">
        <v>2057</v>
      </c>
      <c r="D489" s="122" t="s">
        <v>2058</v>
      </c>
      <c r="E489" s="123" t="s">
        <v>2052</v>
      </c>
      <c r="F489" s="132" t="s">
        <v>2053</v>
      </c>
      <c r="G489" s="132" t="s">
        <v>91</v>
      </c>
      <c r="H489" s="132" t="s">
        <v>2054</v>
      </c>
      <c r="I489" s="132"/>
      <c r="J489" s="132" t="s">
        <v>2055</v>
      </c>
      <c r="K489" s="132">
        <v>3</v>
      </c>
      <c r="L489" s="132">
        <v>2</v>
      </c>
      <c r="M489" s="132"/>
      <c r="N489" s="133">
        <v>1400</v>
      </c>
      <c r="O489" s="133">
        <v>1367.45</v>
      </c>
      <c r="P489" s="131">
        <v>1400</v>
      </c>
      <c r="Q489" s="116" t="s">
        <v>98</v>
      </c>
      <c r="R489" s="116" t="s">
        <v>4834</v>
      </c>
      <c r="S489" s="116" t="s">
        <v>4728</v>
      </c>
      <c r="U489" s="29"/>
      <c r="V489" s="29"/>
      <c r="W489" s="29"/>
      <c r="X489" s="29"/>
      <c r="Y489" s="29"/>
      <c r="Z489" s="29"/>
      <c r="AA489" s="29"/>
      <c r="AB489" s="29"/>
      <c r="AC489" s="29"/>
      <c r="AD489" s="29"/>
      <c r="AE489" s="29"/>
      <c r="AF489" s="29"/>
      <c r="AG489" s="29"/>
      <c r="AH489" s="29"/>
      <c r="AI489" s="29"/>
      <c r="AJ489" s="29"/>
    </row>
    <row r="490" spans="1:36" s="30" customFormat="1" ht="69" customHeight="1" x14ac:dyDescent="0.25">
      <c r="A490" s="119" t="s">
        <v>4702</v>
      </c>
      <c r="B490" s="121" t="s">
        <v>1997</v>
      </c>
      <c r="C490" s="122" t="s">
        <v>2064</v>
      </c>
      <c r="D490" s="122" t="s">
        <v>2065</v>
      </c>
      <c r="E490" s="123" t="s">
        <v>2059</v>
      </c>
      <c r="F490" s="132" t="s">
        <v>2060</v>
      </c>
      <c r="G490" s="132" t="s">
        <v>91</v>
      </c>
      <c r="H490" s="132" t="s">
        <v>2061</v>
      </c>
      <c r="I490" s="132">
        <v>21500</v>
      </c>
      <c r="J490" s="132" t="s">
        <v>2062</v>
      </c>
      <c r="K490" s="132">
        <v>80</v>
      </c>
      <c r="L490" s="132">
        <v>0</v>
      </c>
      <c r="M490" s="132">
        <v>80</v>
      </c>
      <c r="N490" s="133">
        <v>21300</v>
      </c>
      <c r="O490" s="133">
        <v>0</v>
      </c>
      <c r="P490" s="131">
        <v>21500</v>
      </c>
      <c r="Q490" s="116" t="s">
        <v>98</v>
      </c>
      <c r="R490" s="116" t="s">
        <v>4834</v>
      </c>
      <c r="S490" s="116" t="s">
        <v>4728</v>
      </c>
      <c r="U490" s="29"/>
      <c r="V490" s="29"/>
      <c r="W490" s="29"/>
      <c r="X490" s="29"/>
      <c r="Y490" s="29"/>
      <c r="Z490" s="29"/>
      <c r="AA490" s="29"/>
      <c r="AB490" s="29"/>
      <c r="AC490" s="29"/>
      <c r="AD490" s="29"/>
      <c r="AE490" s="29"/>
      <c r="AF490" s="29"/>
      <c r="AG490" s="29"/>
      <c r="AH490" s="29"/>
      <c r="AI490" s="29"/>
      <c r="AJ490" s="29"/>
    </row>
    <row r="491" spans="1:36" s="30" customFormat="1" ht="69" customHeight="1" x14ac:dyDescent="0.25">
      <c r="A491" s="119" t="s">
        <v>4702</v>
      </c>
      <c r="B491" s="121" t="s">
        <v>1997</v>
      </c>
      <c r="C491" s="122" t="s">
        <v>2071</v>
      </c>
      <c r="D491" s="122" t="s">
        <v>2072</v>
      </c>
      <c r="E491" s="123" t="s">
        <v>2066</v>
      </c>
      <c r="F491" s="132" t="s">
        <v>2067</v>
      </c>
      <c r="G491" s="132" t="s">
        <v>91</v>
      </c>
      <c r="H491" s="132" t="s">
        <v>2068</v>
      </c>
      <c r="I491" s="132">
        <v>89446.9</v>
      </c>
      <c r="J491" s="132" t="s">
        <v>2069</v>
      </c>
      <c r="K491" s="132">
        <v>10</v>
      </c>
      <c r="L491" s="132">
        <v>0</v>
      </c>
      <c r="M491" s="132">
        <v>10</v>
      </c>
      <c r="N491" s="133">
        <v>87954</v>
      </c>
      <c r="O491" s="133">
        <v>0</v>
      </c>
      <c r="P491" s="131">
        <v>70000</v>
      </c>
      <c r="Q491" s="116" t="s">
        <v>98</v>
      </c>
      <c r="R491" s="116" t="s">
        <v>4834</v>
      </c>
      <c r="S491" s="116" t="s">
        <v>4728</v>
      </c>
      <c r="U491" s="29"/>
      <c r="V491" s="29"/>
      <c r="W491" s="29"/>
      <c r="X491" s="29"/>
      <c r="Y491" s="29"/>
      <c r="Z491" s="29"/>
      <c r="AA491" s="29"/>
      <c r="AB491" s="29"/>
      <c r="AC491" s="29"/>
      <c r="AD491" s="29"/>
      <c r="AE491" s="29"/>
      <c r="AF491" s="29"/>
      <c r="AG491" s="29"/>
      <c r="AH491" s="29"/>
      <c r="AI491" s="29"/>
      <c r="AJ491" s="29"/>
    </row>
    <row r="492" spans="1:36" s="30" customFormat="1" ht="69" customHeight="1" x14ac:dyDescent="0.25">
      <c r="A492" s="119" t="s">
        <v>4702</v>
      </c>
      <c r="B492" s="121" t="s">
        <v>1997</v>
      </c>
      <c r="C492" s="122" t="s">
        <v>2077</v>
      </c>
      <c r="D492" s="122" t="s">
        <v>2078</v>
      </c>
      <c r="E492" s="123" t="s">
        <v>2073</v>
      </c>
      <c r="F492" s="132" t="s">
        <v>2074</v>
      </c>
      <c r="G492" s="132" t="s">
        <v>91</v>
      </c>
      <c r="H492" s="132" t="s">
        <v>2075</v>
      </c>
      <c r="I492" s="132">
        <v>89000</v>
      </c>
      <c r="J492" s="132" t="s">
        <v>2062</v>
      </c>
      <c r="K492" s="132">
        <v>90</v>
      </c>
      <c r="L492" s="132">
        <v>90</v>
      </c>
      <c r="M492" s="132">
        <v>90</v>
      </c>
      <c r="N492" s="133">
        <v>63240</v>
      </c>
      <c r="O492" s="133">
        <v>58668.52</v>
      </c>
      <c r="P492" s="131">
        <v>88800</v>
      </c>
      <c r="Q492" s="116" t="s">
        <v>98</v>
      </c>
      <c r="R492" s="116" t="s">
        <v>4834</v>
      </c>
      <c r="S492" s="116" t="s">
        <v>4728</v>
      </c>
      <c r="U492" s="29"/>
      <c r="V492" s="29"/>
      <c r="W492" s="29"/>
      <c r="X492" s="29"/>
      <c r="Y492" s="29"/>
      <c r="Z492" s="29"/>
      <c r="AA492" s="29"/>
      <c r="AB492" s="29"/>
      <c r="AC492" s="29"/>
      <c r="AD492" s="29"/>
      <c r="AE492" s="29"/>
      <c r="AF492" s="29"/>
      <c r="AG492" s="29"/>
      <c r="AH492" s="29"/>
      <c r="AI492" s="29"/>
      <c r="AJ492" s="29"/>
    </row>
    <row r="493" spans="1:36" s="30" customFormat="1" ht="69" customHeight="1" x14ac:dyDescent="0.25">
      <c r="A493" s="119" t="s">
        <v>4702</v>
      </c>
      <c r="B493" s="121" t="s">
        <v>1997</v>
      </c>
      <c r="C493" s="122" t="s">
        <v>2133</v>
      </c>
      <c r="D493" s="122" t="s">
        <v>2134</v>
      </c>
      <c r="E493" s="123" t="s">
        <v>2130</v>
      </c>
      <c r="F493" s="132"/>
      <c r="G493" s="132" t="s">
        <v>91</v>
      </c>
      <c r="H493" s="132" t="s">
        <v>2131</v>
      </c>
      <c r="I493" s="132">
        <v>10000</v>
      </c>
      <c r="J493" s="132" t="s">
        <v>2132</v>
      </c>
      <c r="K493" s="132">
        <v>1</v>
      </c>
      <c r="L493" s="132">
        <v>1</v>
      </c>
      <c r="M493" s="132">
        <v>1</v>
      </c>
      <c r="N493" s="133">
        <v>10000</v>
      </c>
      <c r="O493" s="133">
        <v>2100</v>
      </c>
      <c r="P493" s="131">
        <v>5000</v>
      </c>
      <c r="Q493" s="116" t="s">
        <v>4869</v>
      </c>
      <c r="R493" s="116" t="s">
        <v>4837</v>
      </c>
      <c r="S493" s="116"/>
      <c r="U493" s="29"/>
      <c r="V493" s="29"/>
      <c r="W493" s="29"/>
      <c r="X493" s="29"/>
      <c r="Y493" s="29"/>
      <c r="Z493" s="29"/>
      <c r="AA493" s="29"/>
      <c r="AB493" s="29"/>
      <c r="AC493" s="29"/>
      <c r="AD493" s="29"/>
      <c r="AE493" s="29"/>
      <c r="AF493" s="29"/>
      <c r="AG493" s="29"/>
      <c r="AH493" s="29"/>
      <c r="AI493" s="29"/>
      <c r="AJ493" s="29"/>
    </row>
    <row r="494" spans="1:36" s="30" customFormat="1" ht="69" customHeight="1" x14ac:dyDescent="0.25">
      <c r="A494" s="119" t="s">
        <v>4702</v>
      </c>
      <c r="B494" s="121" t="s">
        <v>1997</v>
      </c>
      <c r="C494" s="122" t="s">
        <v>2133</v>
      </c>
      <c r="D494" s="122" t="s">
        <v>2134</v>
      </c>
      <c r="E494" s="123" t="s">
        <v>2135</v>
      </c>
      <c r="F494" s="132"/>
      <c r="G494" s="132" t="s">
        <v>91</v>
      </c>
      <c r="H494" s="132" t="s">
        <v>2131</v>
      </c>
      <c r="I494" s="132"/>
      <c r="J494" s="132" t="s">
        <v>2132</v>
      </c>
      <c r="K494" s="132">
        <v>1</v>
      </c>
      <c r="L494" s="132">
        <v>1</v>
      </c>
      <c r="M494" s="132">
        <v>1</v>
      </c>
      <c r="N494" s="133"/>
      <c r="O494" s="133"/>
      <c r="P494" s="131">
        <v>5000</v>
      </c>
      <c r="Q494" s="116" t="s">
        <v>4869</v>
      </c>
      <c r="R494" s="116" t="s">
        <v>4837</v>
      </c>
      <c r="S494" s="116"/>
      <c r="U494" s="29"/>
      <c r="V494" s="29"/>
      <c r="W494" s="29"/>
      <c r="X494" s="29"/>
      <c r="Y494" s="29"/>
      <c r="Z494" s="29"/>
      <c r="AA494" s="29"/>
      <c r="AB494" s="29"/>
      <c r="AC494" s="29"/>
      <c r="AD494" s="29"/>
      <c r="AE494" s="29"/>
      <c r="AF494" s="29"/>
      <c r="AG494" s="29"/>
      <c r="AH494" s="29"/>
      <c r="AI494" s="29"/>
      <c r="AJ494" s="29"/>
    </row>
    <row r="495" spans="1:36" s="30" customFormat="1" ht="69" customHeight="1" x14ac:dyDescent="0.25">
      <c r="A495" s="20"/>
      <c r="B495" s="121" t="s">
        <v>1997</v>
      </c>
      <c r="C495" s="122" t="s">
        <v>2141</v>
      </c>
      <c r="D495" s="122" t="s">
        <v>2142</v>
      </c>
      <c r="E495" s="123" t="s">
        <v>2136</v>
      </c>
      <c r="F495" s="132" t="s">
        <v>2137</v>
      </c>
      <c r="G495" s="132" t="s">
        <v>91</v>
      </c>
      <c r="H495" s="132" t="s">
        <v>2138</v>
      </c>
      <c r="I495" s="132"/>
      <c r="J495" s="132" t="s">
        <v>2139</v>
      </c>
      <c r="K495" s="132">
        <v>40</v>
      </c>
      <c r="L495" s="132">
        <v>39</v>
      </c>
      <c r="M495" s="132">
        <v>40</v>
      </c>
      <c r="N495" s="133">
        <v>30000</v>
      </c>
      <c r="O495" s="133">
        <v>28340</v>
      </c>
      <c r="P495" s="131">
        <v>10000</v>
      </c>
      <c r="Q495" s="116" t="s">
        <v>98</v>
      </c>
      <c r="R495" s="116" t="s">
        <v>4834</v>
      </c>
      <c r="S495" s="116"/>
      <c r="U495" s="29"/>
      <c r="V495" s="29"/>
      <c r="W495" s="29"/>
      <c r="X495" s="29"/>
      <c r="Y495" s="29"/>
      <c r="Z495" s="29"/>
      <c r="AA495" s="29"/>
      <c r="AB495" s="29"/>
      <c r="AC495" s="29"/>
      <c r="AD495" s="29"/>
      <c r="AE495" s="29"/>
      <c r="AF495" s="29"/>
      <c r="AG495" s="29"/>
      <c r="AH495" s="29"/>
      <c r="AI495" s="29"/>
      <c r="AJ495" s="29"/>
    </row>
    <row r="496" spans="1:36" s="30" customFormat="1" ht="69" customHeight="1" x14ac:dyDescent="0.25">
      <c r="A496" s="20"/>
      <c r="B496" s="121" t="s">
        <v>1997</v>
      </c>
      <c r="C496" s="122" t="s">
        <v>2141</v>
      </c>
      <c r="D496" s="122" t="s">
        <v>2142</v>
      </c>
      <c r="E496" s="123" t="s">
        <v>4069</v>
      </c>
      <c r="F496" s="132" t="s">
        <v>2143</v>
      </c>
      <c r="G496" s="132" t="s">
        <v>91</v>
      </c>
      <c r="H496" s="132" t="s">
        <v>2138</v>
      </c>
      <c r="I496" s="132"/>
      <c r="J496" s="132" t="s">
        <v>2139</v>
      </c>
      <c r="K496" s="132">
        <v>40</v>
      </c>
      <c r="L496" s="132">
        <v>39</v>
      </c>
      <c r="M496" s="132">
        <v>40</v>
      </c>
      <c r="N496" s="133"/>
      <c r="O496" s="133"/>
      <c r="P496" s="131">
        <v>20000</v>
      </c>
      <c r="Q496" s="116" t="s">
        <v>98</v>
      </c>
      <c r="R496" s="116" t="s">
        <v>4834</v>
      </c>
      <c r="S496" s="116"/>
      <c r="U496" s="29"/>
      <c r="V496" s="29"/>
      <c r="W496" s="29"/>
      <c r="X496" s="29"/>
      <c r="Y496" s="29"/>
      <c r="Z496" s="29"/>
      <c r="AA496" s="29"/>
      <c r="AB496" s="29"/>
      <c r="AC496" s="29"/>
      <c r="AD496" s="29"/>
      <c r="AE496" s="29"/>
      <c r="AF496" s="29"/>
      <c r="AG496" s="29"/>
      <c r="AH496" s="29"/>
      <c r="AI496" s="29"/>
      <c r="AJ496" s="29"/>
    </row>
    <row r="497" spans="1:36" s="30" customFormat="1" ht="69" customHeight="1" x14ac:dyDescent="0.25">
      <c r="A497" s="117" t="s">
        <v>4706</v>
      </c>
      <c r="B497" s="121" t="s">
        <v>1997</v>
      </c>
      <c r="C497" s="122" t="s">
        <v>2150</v>
      </c>
      <c r="D497" s="122" t="s">
        <v>2151</v>
      </c>
      <c r="E497" s="123" t="s">
        <v>2145</v>
      </c>
      <c r="F497" s="132" t="s">
        <v>2146</v>
      </c>
      <c r="G497" s="132" t="s">
        <v>91</v>
      </c>
      <c r="H497" s="132" t="s">
        <v>2147</v>
      </c>
      <c r="I497" s="132"/>
      <c r="J497" s="132" t="s">
        <v>2148</v>
      </c>
      <c r="K497" s="132">
        <v>1</v>
      </c>
      <c r="L497" s="132">
        <v>1</v>
      </c>
      <c r="M497" s="132"/>
      <c r="N497" s="133">
        <v>2900</v>
      </c>
      <c r="O497" s="133">
        <v>2172.8000000000002</v>
      </c>
      <c r="P497" s="131">
        <v>4900</v>
      </c>
      <c r="Q497" s="116" t="s">
        <v>113</v>
      </c>
      <c r="R497" s="116" t="s">
        <v>4859</v>
      </c>
      <c r="S497" s="116"/>
      <c r="U497" s="29"/>
      <c r="V497" s="29"/>
      <c r="W497" s="29"/>
      <c r="X497" s="29"/>
      <c r="Y497" s="29"/>
      <c r="Z497" s="29"/>
      <c r="AA497" s="29"/>
      <c r="AB497" s="29"/>
      <c r="AC497" s="29"/>
      <c r="AD497" s="29"/>
      <c r="AE497" s="29"/>
      <c r="AF497" s="29"/>
      <c r="AG497" s="29"/>
      <c r="AH497" s="29"/>
      <c r="AI497" s="29"/>
      <c r="AJ497" s="29"/>
    </row>
    <row r="498" spans="1:36" s="30" customFormat="1" ht="69" customHeight="1" x14ac:dyDescent="0.25">
      <c r="A498" s="119" t="s">
        <v>4702</v>
      </c>
      <c r="B498" s="121" t="s">
        <v>1997</v>
      </c>
      <c r="C498" s="122" t="s">
        <v>2084</v>
      </c>
      <c r="D498" s="122" t="s">
        <v>2085</v>
      </c>
      <c r="E498" s="123" t="s">
        <v>2079</v>
      </c>
      <c r="F498" s="132" t="s">
        <v>2080</v>
      </c>
      <c r="G498" s="132" t="s">
        <v>91</v>
      </c>
      <c r="H498" s="132" t="s">
        <v>2081</v>
      </c>
      <c r="I498" s="132"/>
      <c r="J498" s="132" t="s">
        <v>2082</v>
      </c>
      <c r="K498" s="132">
        <v>80</v>
      </c>
      <c r="L498" s="132">
        <v>0</v>
      </c>
      <c r="M498" s="132">
        <v>80</v>
      </c>
      <c r="N498" s="133">
        <v>10000</v>
      </c>
      <c r="O498" s="133">
        <v>0</v>
      </c>
      <c r="P498" s="131">
        <v>10000</v>
      </c>
      <c r="Q498" s="116" t="s">
        <v>98</v>
      </c>
      <c r="R498" s="116" t="s">
        <v>4837</v>
      </c>
      <c r="S498" s="116" t="s">
        <v>4728</v>
      </c>
      <c r="U498" s="29"/>
      <c r="V498" s="29"/>
      <c r="W498" s="29"/>
      <c r="X498" s="29"/>
      <c r="Y498" s="29"/>
      <c r="Z498" s="29"/>
      <c r="AA498" s="29"/>
      <c r="AB498" s="29"/>
      <c r="AC498" s="29"/>
      <c r="AD498" s="29"/>
      <c r="AE498" s="29"/>
      <c r="AF498" s="29"/>
      <c r="AG498" s="29"/>
      <c r="AH498" s="29"/>
      <c r="AI498" s="29"/>
      <c r="AJ498" s="29"/>
    </row>
    <row r="499" spans="1:36" s="30" customFormat="1" ht="69" customHeight="1" x14ac:dyDescent="0.25">
      <c r="A499" s="119" t="s">
        <v>4702</v>
      </c>
      <c r="B499" s="121" t="s">
        <v>1997</v>
      </c>
      <c r="C499" s="122" t="s">
        <v>2156</v>
      </c>
      <c r="D499" s="122" t="s">
        <v>2157</v>
      </c>
      <c r="E499" s="123" t="s">
        <v>2052</v>
      </c>
      <c r="F499" s="132" t="s">
        <v>2152</v>
      </c>
      <c r="G499" s="132" t="s">
        <v>91</v>
      </c>
      <c r="H499" s="132" t="s">
        <v>2153</v>
      </c>
      <c r="I499" s="132"/>
      <c r="J499" s="132" t="s">
        <v>2154</v>
      </c>
      <c r="K499" s="132">
        <v>4</v>
      </c>
      <c r="L499" s="132">
        <v>4</v>
      </c>
      <c r="M499" s="132"/>
      <c r="N499" s="133">
        <v>1000</v>
      </c>
      <c r="O499" s="133">
        <v>688.9</v>
      </c>
      <c r="P499" s="131">
        <v>1000</v>
      </c>
      <c r="Q499" s="116" t="s">
        <v>98</v>
      </c>
      <c r="R499" s="116" t="s">
        <v>4834</v>
      </c>
      <c r="S499" s="116" t="s">
        <v>4728</v>
      </c>
      <c r="U499" s="29"/>
      <c r="V499" s="29"/>
      <c r="W499" s="29"/>
      <c r="X499" s="29"/>
      <c r="Y499" s="29"/>
      <c r="Z499" s="29"/>
      <c r="AA499" s="29"/>
      <c r="AB499" s="29"/>
      <c r="AC499" s="29"/>
      <c r="AD499" s="29"/>
      <c r="AE499" s="29"/>
      <c r="AF499" s="29"/>
      <c r="AG499" s="29"/>
      <c r="AH499" s="29"/>
      <c r="AI499" s="29"/>
      <c r="AJ499" s="29"/>
    </row>
    <row r="500" spans="1:36" s="30" customFormat="1" ht="69" customHeight="1" x14ac:dyDescent="0.25">
      <c r="A500" s="119" t="s">
        <v>4702</v>
      </c>
      <c r="B500" s="121" t="s">
        <v>1997</v>
      </c>
      <c r="C500" s="122" t="s">
        <v>2163</v>
      </c>
      <c r="D500" s="122" t="s">
        <v>2164</v>
      </c>
      <c r="E500" s="123" t="s">
        <v>2158</v>
      </c>
      <c r="F500" s="132" t="s">
        <v>2159</v>
      </c>
      <c r="G500" s="132" t="s">
        <v>91</v>
      </c>
      <c r="H500" s="132" t="s">
        <v>2160</v>
      </c>
      <c r="I500" s="132">
        <v>10000</v>
      </c>
      <c r="J500" s="132" t="s">
        <v>2161</v>
      </c>
      <c r="K500" s="132">
        <v>2</v>
      </c>
      <c r="L500" s="132">
        <v>1</v>
      </c>
      <c r="M500" s="132">
        <v>2</v>
      </c>
      <c r="N500" s="133">
        <v>18000</v>
      </c>
      <c r="O500" s="133">
        <v>0</v>
      </c>
      <c r="P500" s="131">
        <v>10000</v>
      </c>
      <c r="Q500" s="116" t="s">
        <v>98</v>
      </c>
      <c r="R500" s="116" t="s">
        <v>4834</v>
      </c>
      <c r="S500" s="116" t="s">
        <v>4728</v>
      </c>
      <c r="U500" s="29"/>
      <c r="V500" s="29"/>
      <c r="W500" s="29"/>
      <c r="X500" s="29"/>
      <c r="Y500" s="29"/>
      <c r="Z500" s="29"/>
      <c r="AA500" s="29"/>
      <c r="AB500" s="29"/>
      <c r="AC500" s="29"/>
      <c r="AD500" s="29"/>
      <c r="AE500" s="29"/>
      <c r="AF500" s="29"/>
      <c r="AG500" s="29"/>
      <c r="AH500" s="29"/>
      <c r="AI500" s="29"/>
      <c r="AJ500" s="29"/>
    </row>
    <row r="501" spans="1:36" s="30" customFormat="1" ht="69" customHeight="1" x14ac:dyDescent="0.25">
      <c r="A501" s="119" t="s">
        <v>4702</v>
      </c>
      <c r="B501" s="121" t="s">
        <v>1997</v>
      </c>
      <c r="C501" s="122" t="s">
        <v>3065</v>
      </c>
      <c r="D501" s="122" t="s">
        <v>3066</v>
      </c>
      <c r="E501" s="123" t="s">
        <v>3059</v>
      </c>
      <c r="F501" s="132" t="s">
        <v>3060</v>
      </c>
      <c r="G501" s="132" t="s">
        <v>91</v>
      </c>
      <c r="H501" s="132" t="s">
        <v>3061</v>
      </c>
      <c r="I501" s="132">
        <v>2256</v>
      </c>
      <c r="J501" s="132" t="s">
        <v>3062</v>
      </c>
      <c r="K501" s="132" t="s">
        <v>3063</v>
      </c>
      <c r="L501" s="132" t="s">
        <v>3063</v>
      </c>
      <c r="M501" s="132">
        <v>2</v>
      </c>
      <c r="N501" s="133"/>
      <c r="O501" s="133"/>
      <c r="P501" s="131">
        <v>2256</v>
      </c>
      <c r="Q501" s="116" t="s">
        <v>98</v>
      </c>
      <c r="R501" s="116" t="s">
        <v>4834</v>
      </c>
      <c r="S501" s="116"/>
      <c r="U501" s="29"/>
      <c r="V501" s="29"/>
      <c r="W501" s="29"/>
      <c r="X501" s="29"/>
      <c r="Y501" s="29"/>
      <c r="Z501" s="29"/>
      <c r="AA501" s="29"/>
      <c r="AB501" s="29"/>
      <c r="AC501" s="29"/>
      <c r="AD501" s="29"/>
      <c r="AE501" s="29"/>
      <c r="AF501" s="29"/>
      <c r="AG501" s="29"/>
      <c r="AH501" s="29"/>
      <c r="AI501" s="29"/>
      <c r="AJ501" s="29"/>
    </row>
    <row r="502" spans="1:36" s="30" customFormat="1" ht="69" customHeight="1" x14ac:dyDescent="0.25">
      <c r="A502" s="119" t="s">
        <v>4702</v>
      </c>
      <c r="B502" s="121" t="s">
        <v>1997</v>
      </c>
      <c r="C502" s="122" t="s">
        <v>3076</v>
      </c>
      <c r="D502" s="122" t="s">
        <v>3077</v>
      </c>
      <c r="E502" s="123" t="s">
        <v>3072</v>
      </c>
      <c r="F502" s="132" t="s">
        <v>3073</v>
      </c>
      <c r="G502" s="132" t="s">
        <v>91</v>
      </c>
      <c r="H502" s="132" t="s">
        <v>3074</v>
      </c>
      <c r="I502" s="132">
        <v>5340</v>
      </c>
      <c r="J502" s="132" t="s">
        <v>3075</v>
      </c>
      <c r="K502" s="132" t="s">
        <v>3063</v>
      </c>
      <c r="L502" s="132" t="s">
        <v>3063</v>
      </c>
      <c r="M502" s="132">
        <v>6</v>
      </c>
      <c r="N502" s="133"/>
      <c r="O502" s="133"/>
      <c r="P502" s="131">
        <v>5340</v>
      </c>
      <c r="Q502" s="116" t="s">
        <v>98</v>
      </c>
      <c r="R502" s="116" t="s">
        <v>4837</v>
      </c>
      <c r="S502" s="116"/>
      <c r="U502" s="29"/>
      <c r="V502" s="29"/>
      <c r="W502" s="29"/>
      <c r="X502" s="29"/>
      <c r="Y502" s="29"/>
      <c r="Z502" s="29"/>
      <c r="AA502" s="29"/>
      <c r="AB502" s="29"/>
      <c r="AC502" s="29"/>
      <c r="AD502" s="29"/>
      <c r="AE502" s="29"/>
      <c r="AF502" s="29"/>
      <c r="AG502" s="29"/>
      <c r="AH502" s="29"/>
      <c r="AI502" s="29"/>
      <c r="AJ502" s="29"/>
    </row>
    <row r="503" spans="1:36" s="30" customFormat="1" ht="69" customHeight="1" x14ac:dyDescent="0.25">
      <c r="A503" s="20"/>
      <c r="B503" s="121" t="s">
        <v>1997</v>
      </c>
      <c r="C503" s="122" t="s">
        <v>3070</v>
      </c>
      <c r="D503" s="122" t="s">
        <v>3071</v>
      </c>
      <c r="E503" s="123" t="s">
        <v>3067</v>
      </c>
      <c r="F503" s="132" t="s">
        <v>3068</v>
      </c>
      <c r="G503" s="132" t="s">
        <v>3069</v>
      </c>
      <c r="H503" s="132" t="s">
        <v>3061</v>
      </c>
      <c r="I503" s="132">
        <v>750</v>
      </c>
      <c r="J503" s="132" t="s">
        <v>2062</v>
      </c>
      <c r="K503" s="132" t="s">
        <v>3063</v>
      </c>
      <c r="L503" s="132" t="s">
        <v>3063</v>
      </c>
      <c r="M503" s="132">
        <v>80</v>
      </c>
      <c r="N503" s="133"/>
      <c r="O503" s="133"/>
      <c r="P503" s="131">
        <v>750</v>
      </c>
      <c r="Q503" s="116" t="s">
        <v>98</v>
      </c>
      <c r="R503" s="116" t="s">
        <v>4834</v>
      </c>
      <c r="S503" s="116"/>
      <c r="U503" s="29"/>
      <c r="V503" s="29"/>
      <c r="W503" s="29"/>
      <c r="X503" s="29"/>
      <c r="Y503" s="29"/>
      <c r="Z503" s="29"/>
      <c r="AA503" s="29"/>
      <c r="AB503" s="29"/>
      <c r="AC503" s="29"/>
      <c r="AD503" s="29"/>
      <c r="AE503" s="29"/>
      <c r="AF503" s="29"/>
      <c r="AG503" s="29"/>
      <c r="AH503" s="29"/>
      <c r="AI503" s="29"/>
      <c r="AJ503" s="29"/>
    </row>
    <row r="504" spans="1:36" s="30" customFormat="1" ht="69" customHeight="1" x14ac:dyDescent="0.25">
      <c r="A504" s="117" t="s">
        <v>4706</v>
      </c>
      <c r="B504" s="121" t="s">
        <v>1997</v>
      </c>
      <c r="C504" s="122" t="s">
        <v>2169</v>
      </c>
      <c r="D504" s="122" t="s">
        <v>2170</v>
      </c>
      <c r="E504" s="123" t="s">
        <v>2165</v>
      </c>
      <c r="F504" s="132" t="s">
        <v>2166</v>
      </c>
      <c r="G504" s="132" t="s">
        <v>91</v>
      </c>
      <c r="H504" s="132" t="s">
        <v>2167</v>
      </c>
      <c r="I504" s="132">
        <v>4500</v>
      </c>
      <c r="J504" s="132" t="s">
        <v>1985</v>
      </c>
      <c r="K504" s="132">
        <v>3</v>
      </c>
      <c r="L504" s="132">
        <v>5</v>
      </c>
      <c r="M504" s="132">
        <v>6</v>
      </c>
      <c r="N504" s="133">
        <v>4000</v>
      </c>
      <c r="O504" s="133">
        <v>4000</v>
      </c>
      <c r="P504" s="131">
        <v>4500</v>
      </c>
      <c r="Q504" s="116" t="s">
        <v>113</v>
      </c>
      <c r="R504" s="116" t="s">
        <v>4837</v>
      </c>
      <c r="S504" s="116" t="s">
        <v>4872</v>
      </c>
      <c r="U504" s="29"/>
      <c r="V504" s="29"/>
      <c r="W504" s="29"/>
      <c r="X504" s="29"/>
      <c r="Y504" s="29"/>
      <c r="Z504" s="29"/>
      <c r="AA504" s="29"/>
      <c r="AB504" s="29"/>
      <c r="AC504" s="29"/>
      <c r="AD504" s="29"/>
      <c r="AE504" s="29"/>
      <c r="AF504" s="29"/>
      <c r="AG504" s="29"/>
      <c r="AH504" s="29"/>
      <c r="AI504" s="29"/>
      <c r="AJ504" s="29"/>
    </row>
    <row r="505" spans="1:36" s="30" customFormat="1" ht="69" customHeight="1" x14ac:dyDescent="0.25">
      <c r="A505" s="119" t="s">
        <v>4702</v>
      </c>
      <c r="B505" s="121" t="s">
        <v>1997</v>
      </c>
      <c r="C505" s="122" t="s">
        <v>2176</v>
      </c>
      <c r="D505" s="122" t="s">
        <v>2177</v>
      </c>
      <c r="E505" s="123" t="s">
        <v>2171</v>
      </c>
      <c r="F505" s="132" t="s">
        <v>2172</v>
      </c>
      <c r="G505" s="132" t="s">
        <v>91</v>
      </c>
      <c r="H505" s="132" t="s">
        <v>2173</v>
      </c>
      <c r="I505" s="132">
        <v>36600</v>
      </c>
      <c r="J505" s="132" t="s">
        <v>2174</v>
      </c>
      <c r="K505" s="132">
        <v>25</v>
      </c>
      <c r="L505" s="132">
        <v>13</v>
      </c>
      <c r="M505" s="132">
        <v>18</v>
      </c>
      <c r="N505" s="133">
        <v>103000</v>
      </c>
      <c r="O505" s="133"/>
      <c r="P505" s="131">
        <v>45000</v>
      </c>
      <c r="Q505" s="116" t="s">
        <v>98</v>
      </c>
      <c r="R505" s="116" t="s">
        <v>4834</v>
      </c>
      <c r="S505" s="116" t="s">
        <v>4873</v>
      </c>
      <c r="U505" s="29"/>
      <c r="V505" s="29"/>
      <c r="W505" s="29"/>
      <c r="X505" s="29"/>
      <c r="Y505" s="29"/>
      <c r="Z505" s="29"/>
      <c r="AA505" s="29"/>
      <c r="AB505" s="29"/>
      <c r="AC505" s="29"/>
      <c r="AD505" s="29"/>
      <c r="AE505" s="29"/>
      <c r="AF505" s="29"/>
      <c r="AG505" s="29"/>
      <c r="AH505" s="29"/>
      <c r="AI505" s="29"/>
      <c r="AJ505" s="29"/>
    </row>
    <row r="506" spans="1:36" s="30" customFormat="1" ht="69" customHeight="1" x14ac:dyDescent="0.25">
      <c r="A506" s="20"/>
      <c r="B506" s="121" t="s">
        <v>117</v>
      </c>
      <c r="C506" s="122" t="s">
        <v>126</v>
      </c>
      <c r="D506" s="122" t="s">
        <v>127</v>
      </c>
      <c r="E506" s="123" t="s">
        <v>118</v>
      </c>
      <c r="F506" s="132" t="s">
        <v>119</v>
      </c>
      <c r="G506" s="132" t="s">
        <v>91</v>
      </c>
      <c r="H506" s="132" t="s">
        <v>120</v>
      </c>
      <c r="I506" s="132"/>
      <c r="J506" s="132" t="s">
        <v>121</v>
      </c>
      <c r="K506" s="132" t="s">
        <v>122</v>
      </c>
      <c r="L506" s="132" t="s">
        <v>123</v>
      </c>
      <c r="M506" s="132" t="s">
        <v>124</v>
      </c>
      <c r="N506" s="133">
        <v>71400</v>
      </c>
      <c r="O506" s="133">
        <v>10000</v>
      </c>
      <c r="P506" s="131">
        <v>61400</v>
      </c>
      <c r="Q506" s="116" t="s">
        <v>140</v>
      </c>
      <c r="R506" s="116" t="s">
        <v>4801</v>
      </c>
      <c r="S506" s="116"/>
      <c r="U506" s="29"/>
      <c r="V506" s="29"/>
      <c r="W506" s="29"/>
      <c r="X506" s="29"/>
      <c r="Y506" s="29"/>
      <c r="Z506" s="29"/>
      <c r="AA506" s="29"/>
      <c r="AB506" s="29"/>
      <c r="AC506" s="29"/>
      <c r="AD506" s="29"/>
      <c r="AE506" s="29"/>
      <c r="AF506" s="29"/>
      <c r="AG506" s="29"/>
      <c r="AH506" s="29"/>
      <c r="AI506" s="29"/>
      <c r="AJ506" s="29"/>
    </row>
    <row r="507" spans="1:36" s="30" customFormat="1" ht="69" customHeight="1" x14ac:dyDescent="0.25">
      <c r="A507" s="117" t="s">
        <v>4706</v>
      </c>
      <c r="B507" s="121" t="s">
        <v>2178</v>
      </c>
      <c r="C507" s="122" t="s">
        <v>2182</v>
      </c>
      <c r="D507" s="122" t="s">
        <v>2179</v>
      </c>
      <c r="E507" s="123" t="s">
        <v>2179</v>
      </c>
      <c r="F507" s="132" t="s">
        <v>2179</v>
      </c>
      <c r="G507" s="132" t="s">
        <v>91</v>
      </c>
      <c r="H507" s="132" t="s">
        <v>2180</v>
      </c>
      <c r="I507" s="132" t="s">
        <v>132</v>
      </c>
      <c r="J507" s="132"/>
      <c r="K507" s="132"/>
      <c r="L507" s="132"/>
      <c r="M507" s="132"/>
      <c r="N507" s="133">
        <v>6000</v>
      </c>
      <c r="O507" s="133">
        <v>6000</v>
      </c>
      <c r="P507" s="131">
        <v>8000</v>
      </c>
      <c r="Q507" s="116" t="s">
        <v>157</v>
      </c>
      <c r="R507" s="116" t="s">
        <v>2285</v>
      </c>
      <c r="S507" s="116" t="s">
        <v>4874</v>
      </c>
      <c r="U507" s="29"/>
      <c r="V507" s="29"/>
      <c r="W507" s="29"/>
      <c r="X507" s="29"/>
      <c r="Y507" s="29"/>
      <c r="Z507" s="29"/>
      <c r="AA507" s="29"/>
      <c r="AB507" s="29"/>
      <c r="AC507" s="29"/>
      <c r="AD507" s="29"/>
      <c r="AE507" s="29"/>
      <c r="AF507" s="29"/>
      <c r="AG507" s="29"/>
      <c r="AH507" s="29"/>
      <c r="AI507" s="29"/>
      <c r="AJ507" s="29"/>
    </row>
    <row r="508" spans="1:36" s="30" customFormat="1" ht="69" customHeight="1" x14ac:dyDescent="0.25">
      <c r="A508" s="117" t="s">
        <v>4706</v>
      </c>
      <c r="B508" s="121" t="s">
        <v>2178</v>
      </c>
      <c r="C508" s="122" t="s">
        <v>2185</v>
      </c>
      <c r="D508" s="122" t="s">
        <v>2183</v>
      </c>
      <c r="E508" s="123" t="s">
        <v>2183</v>
      </c>
      <c r="F508" s="132" t="s">
        <v>2183</v>
      </c>
      <c r="G508" s="132" t="s">
        <v>91</v>
      </c>
      <c r="H508" s="132" t="s">
        <v>2184</v>
      </c>
      <c r="I508" s="132" t="s">
        <v>132</v>
      </c>
      <c r="J508" s="132"/>
      <c r="K508" s="132"/>
      <c r="L508" s="132"/>
      <c r="M508" s="132"/>
      <c r="N508" s="133">
        <v>2000</v>
      </c>
      <c r="O508" s="133">
        <v>2000</v>
      </c>
      <c r="P508" s="131">
        <v>2000</v>
      </c>
      <c r="Q508" s="116" t="s">
        <v>157</v>
      </c>
      <c r="R508" s="116" t="s">
        <v>2285</v>
      </c>
      <c r="S508" s="116"/>
      <c r="U508" s="29"/>
      <c r="V508" s="29"/>
      <c r="W508" s="29"/>
      <c r="X508" s="29"/>
      <c r="Y508" s="29"/>
      <c r="Z508" s="29"/>
      <c r="AA508" s="29"/>
      <c r="AB508" s="29"/>
      <c r="AC508" s="29"/>
      <c r="AD508" s="29"/>
      <c r="AE508" s="29"/>
      <c r="AF508" s="29"/>
      <c r="AG508" s="29"/>
      <c r="AH508" s="29"/>
      <c r="AI508" s="29"/>
      <c r="AJ508" s="29"/>
    </row>
    <row r="509" spans="1:36" s="30" customFormat="1" ht="69" customHeight="1" x14ac:dyDescent="0.25">
      <c r="A509" s="117" t="s">
        <v>4706</v>
      </c>
      <c r="B509" s="121" t="s">
        <v>2178</v>
      </c>
      <c r="C509" s="122" t="s">
        <v>2190</v>
      </c>
      <c r="D509" s="122" t="s">
        <v>2186</v>
      </c>
      <c r="E509" s="123" t="s">
        <v>2186</v>
      </c>
      <c r="F509" s="132" t="s">
        <v>2187</v>
      </c>
      <c r="G509" s="132" t="s">
        <v>91</v>
      </c>
      <c r="H509" s="132" t="s">
        <v>2188</v>
      </c>
      <c r="I509" s="132" t="s">
        <v>132</v>
      </c>
      <c r="J509" s="132" t="s">
        <v>2189</v>
      </c>
      <c r="K509" s="132">
        <v>6</v>
      </c>
      <c r="L509" s="132" t="s">
        <v>1900</v>
      </c>
      <c r="M509" s="132">
        <v>6</v>
      </c>
      <c r="N509" s="133">
        <v>30000</v>
      </c>
      <c r="O509" s="133">
        <v>11205.51</v>
      </c>
      <c r="P509" s="131">
        <v>30000</v>
      </c>
      <c r="Q509" s="116" t="s">
        <v>4869</v>
      </c>
      <c r="R509" s="116" t="s">
        <v>4859</v>
      </c>
      <c r="S509" s="116"/>
      <c r="U509" s="29"/>
      <c r="V509" s="29"/>
      <c r="W509" s="29"/>
      <c r="X509" s="29"/>
      <c r="Y509" s="29"/>
      <c r="Z509" s="29"/>
      <c r="AA509" s="29"/>
      <c r="AB509" s="29"/>
      <c r="AC509" s="29"/>
      <c r="AD509" s="29"/>
      <c r="AE509" s="29"/>
      <c r="AF509" s="29"/>
      <c r="AG509" s="29"/>
      <c r="AH509" s="29"/>
      <c r="AI509" s="29"/>
      <c r="AJ509" s="29"/>
    </row>
    <row r="510" spans="1:36" s="30" customFormat="1" ht="69" customHeight="1" x14ac:dyDescent="0.25">
      <c r="A510" s="117" t="s">
        <v>4706</v>
      </c>
      <c r="B510" s="121" t="s">
        <v>2178</v>
      </c>
      <c r="C510" s="122" t="s">
        <v>2196</v>
      </c>
      <c r="D510" s="122" t="s">
        <v>2191</v>
      </c>
      <c r="E510" s="123" t="s">
        <v>2191</v>
      </c>
      <c r="F510" s="132" t="s">
        <v>2192</v>
      </c>
      <c r="G510" s="132" t="s">
        <v>91</v>
      </c>
      <c r="H510" s="132" t="s">
        <v>2193</v>
      </c>
      <c r="I510" s="132" t="s">
        <v>132</v>
      </c>
      <c r="J510" s="132" t="s">
        <v>1601</v>
      </c>
      <c r="K510" s="132">
        <v>10</v>
      </c>
      <c r="L510" s="132" t="s">
        <v>2194</v>
      </c>
      <c r="M510" s="132">
        <v>10</v>
      </c>
      <c r="N510" s="133">
        <v>10000</v>
      </c>
      <c r="O510" s="133">
        <v>10000</v>
      </c>
      <c r="P510" s="131">
        <v>10000</v>
      </c>
      <c r="Q510" s="116" t="s">
        <v>113</v>
      </c>
      <c r="R510" s="116" t="s">
        <v>4859</v>
      </c>
      <c r="S510" s="116" t="s">
        <v>4875</v>
      </c>
      <c r="U510" s="29"/>
      <c r="V510" s="29"/>
      <c r="W510" s="29"/>
      <c r="X510" s="29"/>
      <c r="Y510" s="29"/>
      <c r="Z510" s="29"/>
      <c r="AA510" s="29"/>
      <c r="AB510" s="29"/>
      <c r="AC510" s="29"/>
      <c r="AD510" s="29"/>
      <c r="AE510" s="29"/>
      <c r="AF510" s="29"/>
      <c r="AG510" s="29"/>
      <c r="AH510" s="29"/>
      <c r="AI510" s="29"/>
      <c r="AJ510" s="29"/>
    </row>
    <row r="511" spans="1:36" s="30" customFormat="1" ht="69" customHeight="1" x14ac:dyDescent="0.25">
      <c r="A511" s="117" t="s">
        <v>4706</v>
      </c>
      <c r="B511" s="121" t="s">
        <v>2178</v>
      </c>
      <c r="C511" s="122" t="s">
        <v>2201</v>
      </c>
      <c r="D511" s="122" t="s">
        <v>2198</v>
      </c>
      <c r="E511" s="123" t="s">
        <v>2197</v>
      </c>
      <c r="F511" s="132" t="s">
        <v>2198</v>
      </c>
      <c r="G511" s="132" t="s">
        <v>91</v>
      </c>
      <c r="H511" s="132" t="s">
        <v>2199</v>
      </c>
      <c r="I511" s="132" t="s">
        <v>132</v>
      </c>
      <c r="J511" s="132" t="s">
        <v>1043</v>
      </c>
      <c r="K511" s="132">
        <v>10</v>
      </c>
      <c r="L511" s="132" t="s">
        <v>2200</v>
      </c>
      <c r="M511" s="132">
        <v>10</v>
      </c>
      <c r="N511" s="133">
        <v>27000</v>
      </c>
      <c r="O511" s="133">
        <v>25000</v>
      </c>
      <c r="P511" s="131">
        <v>27000</v>
      </c>
      <c r="Q511" s="116" t="s">
        <v>4869</v>
      </c>
      <c r="R511" s="116" t="s">
        <v>4859</v>
      </c>
      <c r="S511" s="116"/>
      <c r="U511" s="29"/>
      <c r="V511" s="29"/>
      <c r="W511" s="29"/>
      <c r="X511" s="29"/>
      <c r="Y511" s="29"/>
      <c r="Z511" s="29"/>
      <c r="AA511" s="29"/>
      <c r="AB511" s="29"/>
      <c r="AC511" s="29"/>
      <c r="AD511" s="29"/>
      <c r="AE511" s="29"/>
      <c r="AF511" s="29"/>
      <c r="AG511" s="29"/>
      <c r="AH511" s="29"/>
      <c r="AI511" s="29"/>
      <c r="AJ511" s="29"/>
    </row>
    <row r="512" spans="1:36" s="30" customFormat="1" ht="69" customHeight="1" x14ac:dyDescent="0.25">
      <c r="A512" s="117" t="s">
        <v>4706</v>
      </c>
      <c r="B512" s="121" t="s">
        <v>2178</v>
      </c>
      <c r="C512" s="122" t="s">
        <v>2207</v>
      </c>
      <c r="D512" s="122" t="s">
        <v>2203</v>
      </c>
      <c r="E512" s="123" t="s">
        <v>2202</v>
      </c>
      <c r="F512" s="132" t="s">
        <v>2203</v>
      </c>
      <c r="G512" s="132" t="s">
        <v>91</v>
      </c>
      <c r="H512" s="132" t="s">
        <v>2204</v>
      </c>
      <c r="I512" s="132" t="s">
        <v>112</v>
      </c>
      <c r="J512" s="132" t="s">
        <v>2205</v>
      </c>
      <c r="K512" s="132">
        <v>8</v>
      </c>
      <c r="L512" s="132" t="s">
        <v>2206</v>
      </c>
      <c r="M512" s="132">
        <v>8</v>
      </c>
      <c r="N512" s="133">
        <v>20000</v>
      </c>
      <c r="O512" s="133"/>
      <c r="P512" s="131">
        <v>20000</v>
      </c>
      <c r="Q512" s="116" t="s">
        <v>4869</v>
      </c>
      <c r="R512" s="116" t="s">
        <v>4859</v>
      </c>
      <c r="S512" s="116"/>
      <c r="U512" s="29"/>
      <c r="V512" s="29"/>
      <c r="W512" s="29"/>
      <c r="X512" s="29"/>
      <c r="Y512" s="29"/>
      <c r="Z512" s="29"/>
      <c r="AA512" s="29"/>
      <c r="AB512" s="29"/>
      <c r="AC512" s="29"/>
      <c r="AD512" s="29"/>
      <c r="AE512" s="29"/>
      <c r="AF512" s="29"/>
      <c r="AG512" s="29"/>
      <c r="AH512" s="29"/>
      <c r="AI512" s="29"/>
      <c r="AJ512" s="29"/>
    </row>
    <row r="513" spans="1:36" s="30" customFormat="1" ht="69" customHeight="1" x14ac:dyDescent="0.25">
      <c r="A513" s="117" t="s">
        <v>4706</v>
      </c>
      <c r="B513" s="121" t="s">
        <v>5</v>
      </c>
      <c r="C513" s="122" t="s">
        <v>1253</v>
      </c>
      <c r="D513" s="122" t="s">
        <v>1254</v>
      </c>
      <c r="E513" s="123" t="s">
        <v>1235</v>
      </c>
      <c r="F513" s="132" t="s">
        <v>1251</v>
      </c>
      <c r="G513" s="132"/>
      <c r="H513" s="132" t="s">
        <v>1252</v>
      </c>
      <c r="I513" s="132" t="s">
        <v>132</v>
      </c>
      <c r="J513" s="132"/>
      <c r="K513" s="132"/>
      <c r="L513" s="132"/>
      <c r="M513" s="136"/>
      <c r="N513" s="133">
        <v>5000</v>
      </c>
      <c r="O513" s="134">
        <v>1163.18</v>
      </c>
      <c r="P513" s="131">
        <v>4500</v>
      </c>
      <c r="Q513" s="116" t="s">
        <v>140</v>
      </c>
      <c r="R513" s="116" t="s">
        <v>4828</v>
      </c>
      <c r="S513" s="116"/>
      <c r="U513" s="29"/>
      <c r="V513" s="29"/>
      <c r="W513" s="29"/>
      <c r="X513" s="29"/>
      <c r="Y513" s="29"/>
      <c r="Z513" s="29"/>
      <c r="AA513" s="29"/>
      <c r="AB513" s="29"/>
      <c r="AC513" s="29"/>
      <c r="AD513" s="29"/>
      <c r="AE513" s="29"/>
      <c r="AF513" s="29"/>
      <c r="AG513" s="29"/>
      <c r="AH513" s="29"/>
      <c r="AI513" s="29"/>
      <c r="AJ513" s="29"/>
    </row>
    <row r="514" spans="1:36" s="30" customFormat="1" ht="69" customHeight="1" x14ac:dyDescent="0.25">
      <c r="A514" s="117" t="s">
        <v>4706</v>
      </c>
      <c r="B514" s="121" t="s">
        <v>5</v>
      </c>
      <c r="C514" s="122" t="s">
        <v>1259</v>
      </c>
      <c r="D514" s="122" t="s">
        <v>1260</v>
      </c>
      <c r="E514" s="123" t="s">
        <v>1255</v>
      </c>
      <c r="F514" s="132" t="s">
        <v>1256</v>
      </c>
      <c r="G514" s="132"/>
      <c r="H514" s="132" t="s">
        <v>1257</v>
      </c>
      <c r="I514" s="132" t="s">
        <v>112</v>
      </c>
      <c r="J514" s="132"/>
      <c r="K514" s="132"/>
      <c r="L514" s="132" t="s">
        <v>1258</v>
      </c>
      <c r="M514" s="136"/>
      <c r="N514" s="133">
        <v>96000</v>
      </c>
      <c r="O514" s="134">
        <v>4801.3900000000003</v>
      </c>
      <c r="P514" s="131">
        <v>96000</v>
      </c>
      <c r="Q514" s="116" t="s">
        <v>140</v>
      </c>
      <c r="R514" s="116" t="s">
        <v>250</v>
      </c>
      <c r="S514" s="116"/>
      <c r="U514" s="29"/>
      <c r="V514" s="29"/>
      <c r="W514" s="29"/>
      <c r="X514" s="29"/>
      <c r="Y514" s="29"/>
      <c r="Z514" s="29"/>
      <c r="AA514" s="29"/>
      <c r="AB514" s="29"/>
      <c r="AC514" s="29"/>
      <c r="AD514" s="29"/>
      <c r="AE514" s="29"/>
      <c r="AF514" s="29"/>
      <c r="AG514" s="29"/>
      <c r="AH514" s="29"/>
      <c r="AI514" s="29"/>
      <c r="AJ514" s="29"/>
    </row>
    <row r="515" spans="1:36" s="30" customFormat="1" ht="69" customHeight="1" x14ac:dyDescent="0.25">
      <c r="A515" s="117" t="s">
        <v>4706</v>
      </c>
      <c r="B515" s="121" t="s">
        <v>5</v>
      </c>
      <c r="C515" s="122" t="s">
        <v>1264</v>
      </c>
      <c r="D515" s="122" t="s">
        <v>1265</v>
      </c>
      <c r="E515" s="123" t="s">
        <v>1261</v>
      </c>
      <c r="F515" s="132" t="s">
        <v>1262</v>
      </c>
      <c r="G515" s="132"/>
      <c r="H515" s="132" t="s">
        <v>1263</v>
      </c>
      <c r="I515" s="132" t="s">
        <v>132</v>
      </c>
      <c r="J515" s="132"/>
      <c r="K515" s="132"/>
      <c r="L515" s="132"/>
      <c r="M515" s="136"/>
      <c r="N515" s="133">
        <v>4500</v>
      </c>
      <c r="O515" s="134">
        <v>456.18</v>
      </c>
      <c r="P515" s="131">
        <v>4500</v>
      </c>
      <c r="Q515" s="116" t="s">
        <v>140</v>
      </c>
      <c r="R515" s="116" t="s">
        <v>250</v>
      </c>
      <c r="S515" s="116"/>
      <c r="U515" s="29"/>
      <c r="V515" s="29"/>
      <c r="W515" s="29"/>
      <c r="X515" s="29"/>
      <c r="Y515" s="29"/>
      <c r="Z515" s="29"/>
      <c r="AA515" s="29"/>
      <c r="AB515" s="29"/>
      <c r="AC515" s="29"/>
      <c r="AD515" s="29"/>
      <c r="AE515" s="29"/>
      <c r="AF515" s="29"/>
      <c r="AG515" s="29"/>
      <c r="AH515" s="29"/>
      <c r="AI515" s="29"/>
      <c r="AJ515" s="29"/>
    </row>
    <row r="516" spans="1:36" s="30" customFormat="1" ht="69" customHeight="1" x14ac:dyDescent="0.25">
      <c r="A516" s="119" t="s">
        <v>4702</v>
      </c>
      <c r="B516" s="121" t="s">
        <v>2227</v>
      </c>
      <c r="C516" s="122" t="s">
        <v>2252</v>
      </c>
      <c r="D516" s="122" t="s">
        <v>2253</v>
      </c>
      <c r="E516" s="123" t="s">
        <v>2249</v>
      </c>
      <c r="F516" s="132" t="s">
        <v>2250</v>
      </c>
      <c r="G516" s="132"/>
      <c r="H516" s="132" t="s">
        <v>2251</v>
      </c>
      <c r="I516" s="132"/>
      <c r="J516" s="132" t="s">
        <v>2239</v>
      </c>
      <c r="K516" s="132" t="s">
        <v>112</v>
      </c>
      <c r="L516" s="132">
        <v>1943.18</v>
      </c>
      <c r="M516" s="132" t="s">
        <v>112</v>
      </c>
      <c r="N516" s="133">
        <v>7000</v>
      </c>
      <c r="O516" s="133">
        <v>5056.82</v>
      </c>
      <c r="P516" s="131">
        <v>8500</v>
      </c>
      <c r="Q516" s="116" t="s">
        <v>98</v>
      </c>
      <c r="R516" s="116" t="s">
        <v>4730</v>
      </c>
      <c r="S516" s="116" t="s">
        <v>4876</v>
      </c>
      <c r="U516" s="29"/>
      <c r="V516" s="29"/>
      <c r="W516" s="29"/>
      <c r="X516" s="29"/>
      <c r="Y516" s="29"/>
      <c r="Z516" s="29"/>
      <c r="AA516" s="29"/>
      <c r="AB516" s="29"/>
      <c r="AC516" s="29"/>
      <c r="AD516" s="29"/>
      <c r="AE516" s="29"/>
      <c r="AF516" s="29"/>
      <c r="AG516" s="29"/>
      <c r="AH516" s="29"/>
      <c r="AI516" s="29"/>
      <c r="AJ516" s="29"/>
    </row>
    <row r="517" spans="1:36" s="30" customFormat="1" ht="69" customHeight="1" x14ac:dyDescent="0.25">
      <c r="A517" s="119" t="s">
        <v>4702</v>
      </c>
      <c r="B517" s="121" t="s">
        <v>2227</v>
      </c>
      <c r="C517" s="122" t="s">
        <v>2234</v>
      </c>
      <c r="D517" s="122" t="s">
        <v>2235</v>
      </c>
      <c r="E517" s="123" t="s">
        <v>2228</v>
      </c>
      <c r="F517" s="132" t="s">
        <v>2229</v>
      </c>
      <c r="G517" s="132"/>
      <c r="H517" s="132" t="s">
        <v>2230</v>
      </c>
      <c r="I517" s="132"/>
      <c r="J517" s="132" t="s">
        <v>2231</v>
      </c>
      <c r="K517" s="132">
        <v>30</v>
      </c>
      <c r="L517" s="132">
        <v>20</v>
      </c>
      <c r="M517" s="132" t="s">
        <v>2232</v>
      </c>
      <c r="N517" s="133">
        <v>37000</v>
      </c>
      <c r="O517" s="133">
        <v>9432.61</v>
      </c>
      <c r="P517" s="131">
        <v>40000</v>
      </c>
      <c r="Q517" s="116" t="s">
        <v>98</v>
      </c>
      <c r="R517" s="116" t="s">
        <v>4730</v>
      </c>
      <c r="S517" s="116"/>
      <c r="U517" s="29"/>
      <c r="V517" s="29"/>
      <c r="W517" s="29"/>
      <c r="X517" s="29"/>
      <c r="Y517" s="29"/>
      <c r="Z517" s="29"/>
      <c r="AA517" s="29"/>
      <c r="AB517" s="29"/>
      <c r="AC517" s="29"/>
      <c r="AD517" s="29"/>
      <c r="AE517" s="29"/>
      <c r="AF517" s="29"/>
      <c r="AG517" s="29"/>
      <c r="AH517" s="29"/>
      <c r="AI517" s="29"/>
      <c r="AJ517" s="29"/>
    </row>
    <row r="518" spans="1:36" s="30" customFormat="1" ht="69" customHeight="1" x14ac:dyDescent="0.25">
      <c r="A518" s="117" t="s">
        <v>4706</v>
      </c>
      <c r="B518" s="121" t="s">
        <v>2227</v>
      </c>
      <c r="C518" s="122" t="s">
        <v>2240</v>
      </c>
      <c r="D518" s="122" t="s">
        <v>2241</v>
      </c>
      <c r="E518" s="123" t="s">
        <v>2236</v>
      </c>
      <c r="F518" s="132" t="s">
        <v>2237</v>
      </c>
      <c r="G518" s="132"/>
      <c r="H518" s="132" t="s">
        <v>2238</v>
      </c>
      <c r="I518" s="132"/>
      <c r="J518" s="132" t="s">
        <v>2239</v>
      </c>
      <c r="K518" s="132" t="s">
        <v>132</v>
      </c>
      <c r="L518" s="132">
        <v>0</v>
      </c>
      <c r="M518" s="132" t="s">
        <v>2232</v>
      </c>
      <c r="N518" s="133">
        <v>1500</v>
      </c>
      <c r="O518" s="133">
        <v>0</v>
      </c>
      <c r="P518" s="131">
        <v>1500</v>
      </c>
      <c r="Q518" s="116" t="s">
        <v>157</v>
      </c>
      <c r="R518" s="116" t="s">
        <v>4781</v>
      </c>
      <c r="S518" s="116" t="s">
        <v>4877</v>
      </c>
      <c r="U518" s="29"/>
      <c r="V518" s="29"/>
      <c r="W518" s="29"/>
      <c r="X518" s="29"/>
      <c r="Y518" s="29"/>
      <c r="Z518" s="29"/>
      <c r="AA518" s="29"/>
      <c r="AB518" s="29"/>
      <c r="AC518" s="29"/>
      <c r="AD518" s="29"/>
      <c r="AE518" s="29"/>
      <c r="AF518" s="29"/>
      <c r="AG518" s="29"/>
      <c r="AH518" s="29"/>
      <c r="AI518" s="29"/>
      <c r="AJ518" s="29"/>
    </row>
    <row r="519" spans="1:36" s="30" customFormat="1" ht="69" customHeight="1" x14ac:dyDescent="0.25">
      <c r="A519" s="117" t="s">
        <v>4706</v>
      </c>
      <c r="B519" s="121" t="s">
        <v>2227</v>
      </c>
      <c r="C519" s="122" t="s">
        <v>2247</v>
      </c>
      <c r="D519" s="122" t="s">
        <v>2248</v>
      </c>
      <c r="E519" s="123" t="s">
        <v>2242</v>
      </c>
      <c r="F519" s="132" t="s">
        <v>2243</v>
      </c>
      <c r="G519" s="132"/>
      <c r="H519" s="132" t="s">
        <v>2244</v>
      </c>
      <c r="I519" s="132"/>
      <c r="J519" s="132" t="s">
        <v>2245</v>
      </c>
      <c r="K519" s="132" t="s">
        <v>2232</v>
      </c>
      <c r="L519" s="132"/>
      <c r="M519" s="132" t="s">
        <v>2232</v>
      </c>
      <c r="N519" s="133">
        <v>1500</v>
      </c>
      <c r="O519" s="133"/>
      <c r="P519" s="131">
        <v>4000</v>
      </c>
      <c r="Q519" s="116" t="s">
        <v>157</v>
      </c>
      <c r="R519" s="116" t="s">
        <v>2285</v>
      </c>
      <c r="S519" s="116"/>
      <c r="U519" s="29"/>
      <c r="V519" s="29"/>
      <c r="W519" s="29"/>
      <c r="X519" s="29"/>
      <c r="Y519" s="29"/>
      <c r="Z519" s="29"/>
      <c r="AA519" s="29"/>
      <c r="AB519" s="29"/>
      <c r="AC519" s="29"/>
      <c r="AD519" s="29"/>
      <c r="AE519" s="29"/>
      <c r="AF519" s="29"/>
      <c r="AG519" s="29"/>
      <c r="AH519" s="29"/>
      <c r="AI519" s="29"/>
      <c r="AJ519" s="29"/>
    </row>
    <row r="520" spans="1:36" s="30" customFormat="1" ht="69" customHeight="1" x14ac:dyDescent="0.25">
      <c r="A520" s="117" t="s">
        <v>4706</v>
      </c>
      <c r="B520" s="121" t="s">
        <v>2254</v>
      </c>
      <c r="C520" s="122" t="s">
        <v>2257</v>
      </c>
      <c r="D520" s="122" t="s">
        <v>2258</v>
      </c>
      <c r="E520" s="123" t="s">
        <v>1235</v>
      </c>
      <c r="F520" s="132"/>
      <c r="G520" s="132" t="s">
        <v>940</v>
      </c>
      <c r="H520" s="132" t="s">
        <v>2255</v>
      </c>
      <c r="I520" s="132" t="s">
        <v>2256</v>
      </c>
      <c r="J520" s="132">
        <v>100</v>
      </c>
      <c r="K520" s="132">
        <v>100</v>
      </c>
      <c r="L520" s="136">
        <v>0.41870000000000002</v>
      </c>
      <c r="M520" s="132">
        <v>100</v>
      </c>
      <c r="N520" s="134">
        <v>7040</v>
      </c>
      <c r="O520" s="133">
        <v>3530.21</v>
      </c>
      <c r="P520" s="131">
        <v>7400</v>
      </c>
      <c r="Q520" s="116" t="s">
        <v>92</v>
      </c>
      <c r="R520" s="116" t="s">
        <v>4878</v>
      </c>
      <c r="S520" s="116" t="s">
        <v>4879</v>
      </c>
      <c r="U520" s="29"/>
      <c r="V520" s="29"/>
      <c r="W520" s="29"/>
      <c r="X520" s="29"/>
      <c r="Y520" s="29"/>
      <c r="Z520" s="29"/>
      <c r="AA520" s="29"/>
      <c r="AB520" s="29"/>
      <c r="AC520" s="29"/>
      <c r="AD520" s="29"/>
      <c r="AE520" s="29"/>
      <c r="AF520" s="29"/>
      <c r="AG520" s="29"/>
      <c r="AH520" s="29"/>
      <c r="AI520" s="29"/>
      <c r="AJ520" s="29"/>
    </row>
    <row r="521" spans="1:36" s="30" customFormat="1" ht="69" customHeight="1" x14ac:dyDescent="0.25">
      <c r="A521" s="117" t="s">
        <v>4706</v>
      </c>
      <c r="B521" s="121" t="s">
        <v>2254</v>
      </c>
      <c r="C521" s="122" t="s">
        <v>2263</v>
      </c>
      <c r="D521" s="122" t="s">
        <v>2264</v>
      </c>
      <c r="E521" s="123" t="s">
        <v>2259</v>
      </c>
      <c r="F521" s="132" t="s">
        <v>2260</v>
      </c>
      <c r="G521" s="132" t="s">
        <v>91</v>
      </c>
      <c r="H521" s="132" t="s">
        <v>2261</v>
      </c>
      <c r="I521" s="132" t="s">
        <v>2256</v>
      </c>
      <c r="J521" s="132">
        <v>100</v>
      </c>
      <c r="K521" s="132">
        <v>100</v>
      </c>
      <c r="L521" s="136">
        <v>1</v>
      </c>
      <c r="M521" s="132">
        <v>100</v>
      </c>
      <c r="N521" s="134">
        <v>2420</v>
      </c>
      <c r="O521" s="133">
        <v>2420</v>
      </c>
      <c r="P521" s="131">
        <v>2420</v>
      </c>
      <c r="Q521" s="116" t="s">
        <v>239</v>
      </c>
      <c r="R521" s="116" t="s">
        <v>4880</v>
      </c>
      <c r="S521" s="116"/>
      <c r="U521" s="29"/>
      <c r="V521" s="29"/>
      <c r="W521" s="29"/>
      <c r="X521" s="29"/>
      <c r="Y521" s="29"/>
      <c r="Z521" s="29"/>
      <c r="AA521" s="29"/>
      <c r="AB521" s="29"/>
      <c r="AC521" s="29"/>
      <c r="AD521" s="29"/>
      <c r="AE521" s="29"/>
      <c r="AF521" s="29"/>
      <c r="AG521" s="29"/>
      <c r="AH521" s="29"/>
      <c r="AI521" s="29"/>
      <c r="AJ521" s="29"/>
    </row>
    <row r="522" spans="1:36" s="30" customFormat="1" ht="69" customHeight="1" x14ac:dyDescent="0.25">
      <c r="A522" s="117" t="s">
        <v>4706</v>
      </c>
      <c r="B522" s="121" t="s">
        <v>2254</v>
      </c>
      <c r="C522" s="122" t="s">
        <v>2268</v>
      </c>
      <c r="D522" s="122" t="s">
        <v>2269</v>
      </c>
      <c r="E522" s="123" t="s">
        <v>2265</v>
      </c>
      <c r="F522" s="132" t="s">
        <v>2260</v>
      </c>
      <c r="G522" s="132" t="s">
        <v>91</v>
      </c>
      <c r="H522" s="132" t="s">
        <v>2266</v>
      </c>
      <c r="I522" s="132" t="s">
        <v>2256</v>
      </c>
      <c r="J522" s="132">
        <v>100</v>
      </c>
      <c r="K522" s="132">
        <v>100</v>
      </c>
      <c r="L522" s="136">
        <v>0.93830000000000002</v>
      </c>
      <c r="M522" s="132">
        <v>100</v>
      </c>
      <c r="N522" s="134">
        <v>700</v>
      </c>
      <c r="O522" s="133">
        <v>473.2</v>
      </c>
      <c r="P522" s="131">
        <v>300</v>
      </c>
      <c r="Q522" s="116" t="s">
        <v>92</v>
      </c>
      <c r="R522" s="116" t="s">
        <v>4878</v>
      </c>
      <c r="S522" s="116" t="s">
        <v>4879</v>
      </c>
      <c r="U522" s="29"/>
      <c r="V522" s="29"/>
      <c r="W522" s="29"/>
      <c r="X522" s="29"/>
      <c r="Y522" s="29"/>
      <c r="Z522" s="29"/>
      <c r="AA522" s="29"/>
      <c r="AB522" s="29"/>
      <c r="AC522" s="29"/>
      <c r="AD522" s="29"/>
      <c r="AE522" s="29"/>
      <c r="AF522" s="29"/>
      <c r="AG522" s="29"/>
      <c r="AH522" s="29"/>
      <c r="AI522" s="29"/>
      <c r="AJ522" s="29"/>
    </row>
    <row r="523" spans="1:36" s="30" customFormat="1" ht="69" customHeight="1" x14ac:dyDescent="0.25">
      <c r="A523" s="20"/>
      <c r="B523" s="121" t="s">
        <v>709</v>
      </c>
      <c r="C523" s="122" t="s">
        <v>2280</v>
      </c>
      <c r="D523" s="122" t="s">
        <v>2281</v>
      </c>
      <c r="E523" s="123" t="s">
        <v>2277</v>
      </c>
      <c r="F523" s="132"/>
      <c r="G523" s="132" t="s">
        <v>2272</v>
      </c>
      <c r="H523" s="132" t="s">
        <v>2278</v>
      </c>
      <c r="I523" s="132"/>
      <c r="J523" s="132"/>
      <c r="K523" s="132"/>
      <c r="L523" s="132"/>
      <c r="M523" s="132"/>
      <c r="N523" s="134">
        <v>200</v>
      </c>
      <c r="O523" s="134">
        <v>0</v>
      </c>
      <c r="P523" s="131">
        <v>500</v>
      </c>
      <c r="Q523" s="116" t="s">
        <v>92</v>
      </c>
      <c r="R523" s="116" t="s">
        <v>4878</v>
      </c>
      <c r="S523" s="116"/>
      <c r="U523" s="29"/>
      <c r="V523" s="29"/>
      <c r="W523" s="29"/>
      <c r="X523" s="29"/>
      <c r="Y523" s="29"/>
      <c r="Z523" s="29"/>
      <c r="AA523" s="29"/>
      <c r="AB523" s="29"/>
      <c r="AC523" s="29"/>
      <c r="AD523" s="29"/>
      <c r="AE523" s="29"/>
      <c r="AF523" s="29"/>
      <c r="AG523" s="29"/>
      <c r="AH523" s="29"/>
      <c r="AI523" s="29"/>
      <c r="AJ523" s="29"/>
    </row>
    <row r="524" spans="1:36" s="30" customFormat="1" ht="69" customHeight="1" x14ac:dyDescent="0.25">
      <c r="A524" s="20"/>
      <c r="B524" s="121" t="s">
        <v>709</v>
      </c>
      <c r="C524" s="122" t="s">
        <v>2275</v>
      </c>
      <c r="D524" s="122" t="s">
        <v>2270</v>
      </c>
      <c r="E524" s="123" t="s">
        <v>2270</v>
      </c>
      <c r="F524" s="132" t="s">
        <v>2271</v>
      </c>
      <c r="G524" s="132" t="s">
        <v>2272</v>
      </c>
      <c r="H524" s="132" t="s">
        <v>2273</v>
      </c>
      <c r="I524" s="132"/>
      <c r="J524" s="132"/>
      <c r="K524" s="132"/>
      <c r="L524" s="132"/>
      <c r="M524" s="132"/>
      <c r="N524" s="134"/>
      <c r="O524" s="134"/>
      <c r="P524" s="131">
        <v>2500</v>
      </c>
      <c r="Q524" s="116" t="s">
        <v>92</v>
      </c>
      <c r="R524" s="116" t="s">
        <v>4878</v>
      </c>
      <c r="S524" s="116"/>
      <c r="U524" s="29"/>
      <c r="V524" s="29"/>
      <c r="W524" s="29"/>
      <c r="X524" s="29"/>
      <c r="Y524" s="29"/>
      <c r="Z524" s="29"/>
      <c r="AA524" s="29"/>
      <c r="AB524" s="29"/>
      <c r="AC524" s="29"/>
      <c r="AD524" s="29"/>
      <c r="AE524" s="29"/>
      <c r="AF524" s="29"/>
      <c r="AG524" s="29"/>
      <c r="AH524" s="29"/>
      <c r="AI524" s="29"/>
      <c r="AJ524" s="29"/>
    </row>
    <row r="525" spans="1:36" s="30" customFormat="1" ht="69" customHeight="1" x14ac:dyDescent="0.25">
      <c r="A525" s="117" t="s">
        <v>4706</v>
      </c>
      <c r="B525" s="121" t="s">
        <v>709</v>
      </c>
      <c r="C525" s="122" t="s">
        <v>3190</v>
      </c>
      <c r="D525" s="122" t="s">
        <v>3191</v>
      </c>
      <c r="E525" s="123" t="s">
        <v>2282</v>
      </c>
      <c r="F525" s="132" t="s">
        <v>2283</v>
      </c>
      <c r="G525" s="132" t="s">
        <v>2272</v>
      </c>
      <c r="H525" s="132" t="s">
        <v>2284</v>
      </c>
      <c r="I525" s="132"/>
      <c r="J525" s="132" t="s">
        <v>2286</v>
      </c>
      <c r="K525" s="132">
        <v>20</v>
      </c>
      <c r="L525" s="132">
        <v>22</v>
      </c>
      <c r="M525" s="132">
        <v>28</v>
      </c>
      <c r="N525" s="134">
        <v>29660</v>
      </c>
      <c r="O525" s="134">
        <v>15000</v>
      </c>
      <c r="P525" s="131">
        <v>12000</v>
      </c>
      <c r="Q525" s="116" t="s">
        <v>157</v>
      </c>
      <c r="R525" s="116" t="s">
        <v>2285</v>
      </c>
      <c r="S525" s="116" t="s">
        <v>4877</v>
      </c>
      <c r="U525" s="29"/>
      <c r="V525" s="29"/>
      <c r="W525" s="29"/>
      <c r="X525" s="29"/>
      <c r="Y525" s="29"/>
      <c r="Z525" s="29"/>
      <c r="AA525" s="29"/>
      <c r="AB525" s="29"/>
      <c r="AC525" s="29"/>
      <c r="AD525" s="29"/>
      <c r="AE525" s="29"/>
      <c r="AF525" s="29"/>
      <c r="AG525" s="29"/>
      <c r="AH525" s="29"/>
      <c r="AI525" s="29"/>
      <c r="AJ525" s="29"/>
    </row>
    <row r="526" spans="1:36" s="30" customFormat="1" ht="69" customHeight="1" x14ac:dyDescent="0.25">
      <c r="A526" s="117" t="s">
        <v>4706</v>
      </c>
      <c r="B526" s="121" t="s">
        <v>8</v>
      </c>
      <c r="C526" s="122" t="s">
        <v>2298</v>
      </c>
      <c r="D526" s="122" t="s">
        <v>2299</v>
      </c>
      <c r="E526" s="123" t="s">
        <v>2294</v>
      </c>
      <c r="F526" s="132" t="s">
        <v>2295</v>
      </c>
      <c r="G526" s="132" t="s">
        <v>91</v>
      </c>
      <c r="H526" s="132" t="s">
        <v>2296</v>
      </c>
      <c r="I526" s="132"/>
      <c r="J526" s="132" t="s">
        <v>2297</v>
      </c>
      <c r="K526" s="132">
        <v>100</v>
      </c>
      <c r="L526" s="132">
        <v>100</v>
      </c>
      <c r="M526" s="132">
        <v>100</v>
      </c>
      <c r="N526" s="133">
        <v>10000</v>
      </c>
      <c r="O526" s="133">
        <v>0</v>
      </c>
      <c r="P526" s="131">
        <v>10000</v>
      </c>
      <c r="Q526" s="128" t="s">
        <v>140</v>
      </c>
      <c r="R526" s="129" t="s">
        <v>4881</v>
      </c>
      <c r="S526" s="116"/>
      <c r="U526" s="29"/>
      <c r="V526" s="29"/>
      <c r="W526" s="29"/>
      <c r="X526" s="29"/>
      <c r="Y526" s="29"/>
      <c r="Z526" s="29"/>
      <c r="AA526" s="29"/>
      <c r="AB526" s="29"/>
      <c r="AC526" s="29"/>
      <c r="AD526" s="29"/>
      <c r="AE526" s="29"/>
      <c r="AF526" s="29"/>
      <c r="AG526" s="29"/>
      <c r="AH526" s="29"/>
      <c r="AI526" s="29"/>
      <c r="AJ526" s="29"/>
    </row>
    <row r="527" spans="1:36" s="30" customFormat="1" ht="69" customHeight="1" x14ac:dyDescent="0.25">
      <c r="A527" s="117" t="s">
        <v>4706</v>
      </c>
      <c r="B527" s="121" t="s">
        <v>8</v>
      </c>
      <c r="C527" s="122" t="s">
        <v>2303</v>
      </c>
      <c r="D527" s="122" t="s">
        <v>2304</v>
      </c>
      <c r="E527" s="123" t="s">
        <v>2294</v>
      </c>
      <c r="F527" s="132" t="s">
        <v>2300</v>
      </c>
      <c r="G527" s="132" t="s">
        <v>91</v>
      </c>
      <c r="H527" s="132" t="s">
        <v>2301</v>
      </c>
      <c r="I527" s="132"/>
      <c r="J527" s="132" t="s">
        <v>2302</v>
      </c>
      <c r="K527" s="132">
        <v>100</v>
      </c>
      <c r="L527" s="132">
        <v>100</v>
      </c>
      <c r="M527" s="132">
        <v>100</v>
      </c>
      <c r="N527" s="133">
        <v>22000</v>
      </c>
      <c r="O527" s="133">
        <v>0</v>
      </c>
      <c r="P527" s="131">
        <v>22000</v>
      </c>
      <c r="Q527" s="116" t="s">
        <v>140</v>
      </c>
      <c r="R527" s="116" t="s">
        <v>4881</v>
      </c>
      <c r="S527" s="116"/>
      <c r="U527" s="29"/>
      <c r="V527" s="29"/>
      <c r="W527" s="29"/>
      <c r="X527" s="29"/>
      <c r="Y527" s="29"/>
      <c r="Z527" s="29"/>
      <c r="AA527" s="29"/>
      <c r="AB527" s="29"/>
      <c r="AC527" s="29"/>
      <c r="AD527" s="29"/>
      <c r="AE527" s="29"/>
      <c r="AF527" s="29"/>
      <c r="AG527" s="29"/>
      <c r="AH527" s="29"/>
      <c r="AI527" s="29"/>
      <c r="AJ527" s="29"/>
    </row>
    <row r="528" spans="1:36" s="30" customFormat="1" ht="69" customHeight="1" x14ac:dyDescent="0.25">
      <c r="A528" s="117" t="s">
        <v>4706</v>
      </c>
      <c r="B528" s="121" t="s">
        <v>8</v>
      </c>
      <c r="C528" s="122" t="s">
        <v>2292</v>
      </c>
      <c r="D528" s="122" t="s">
        <v>2293</v>
      </c>
      <c r="E528" s="123" t="s">
        <v>2288</v>
      </c>
      <c r="F528" s="132" t="s">
        <v>756</v>
      </c>
      <c r="G528" s="132" t="s">
        <v>91</v>
      </c>
      <c r="H528" s="132" t="s">
        <v>2289</v>
      </c>
      <c r="I528" s="132"/>
      <c r="J528" s="132" t="s">
        <v>2290</v>
      </c>
      <c r="K528" s="132">
        <v>2</v>
      </c>
      <c r="L528" s="132">
        <v>0</v>
      </c>
      <c r="M528" s="132">
        <v>2</v>
      </c>
      <c r="N528" s="133">
        <v>5000</v>
      </c>
      <c r="O528" s="133">
        <v>0</v>
      </c>
      <c r="P528" s="131">
        <v>5000</v>
      </c>
      <c r="Q528" s="116" t="s">
        <v>140</v>
      </c>
      <c r="R528" s="116" t="s">
        <v>4881</v>
      </c>
      <c r="S528" s="116" t="s">
        <v>4877</v>
      </c>
      <c r="U528" s="29"/>
      <c r="V528" s="29"/>
      <c r="W528" s="29"/>
      <c r="X528" s="29"/>
      <c r="Y528" s="29"/>
      <c r="Z528" s="29"/>
      <c r="AA528" s="29"/>
      <c r="AB528" s="29"/>
      <c r="AC528" s="29"/>
      <c r="AD528" s="29"/>
      <c r="AE528" s="29"/>
      <c r="AF528" s="29"/>
      <c r="AG528" s="29"/>
      <c r="AH528" s="29"/>
      <c r="AI528" s="29"/>
      <c r="AJ528" s="29"/>
    </row>
    <row r="529" spans="1:36" s="30" customFormat="1" ht="69" customHeight="1" x14ac:dyDescent="0.25">
      <c r="A529" s="119" t="s">
        <v>4702</v>
      </c>
      <c r="B529" s="121" t="s">
        <v>2337</v>
      </c>
      <c r="C529" s="122" t="s">
        <v>3172</v>
      </c>
      <c r="D529" s="122" t="s">
        <v>3173</v>
      </c>
      <c r="E529" s="123" t="s">
        <v>3170</v>
      </c>
      <c r="F529" s="132" t="s">
        <v>3171</v>
      </c>
      <c r="G529" s="132" t="s">
        <v>91</v>
      </c>
      <c r="H529" s="132" t="s">
        <v>3172</v>
      </c>
      <c r="I529" s="132" t="s">
        <v>132</v>
      </c>
      <c r="J529" s="132" t="s">
        <v>3161</v>
      </c>
      <c r="K529" s="132" t="s">
        <v>3161</v>
      </c>
      <c r="L529" s="132" t="s">
        <v>3161</v>
      </c>
      <c r="M529" s="132" t="s">
        <v>3161</v>
      </c>
      <c r="N529" s="134">
        <v>52000</v>
      </c>
      <c r="O529" s="133" t="s">
        <v>3161</v>
      </c>
      <c r="P529" s="131">
        <v>52000</v>
      </c>
      <c r="Q529" s="116" t="s">
        <v>98</v>
      </c>
      <c r="R529" s="116" t="s">
        <v>4730</v>
      </c>
      <c r="S529" s="116" t="s">
        <v>4757</v>
      </c>
      <c r="U529" s="29"/>
      <c r="V529" s="29"/>
      <c r="W529" s="29"/>
      <c r="X529" s="29"/>
      <c r="Y529" s="29"/>
      <c r="Z529" s="29"/>
      <c r="AA529" s="29"/>
      <c r="AB529" s="29"/>
      <c r="AC529" s="29"/>
      <c r="AD529" s="29"/>
      <c r="AE529" s="29"/>
      <c r="AF529" s="29"/>
      <c r="AG529" s="29"/>
      <c r="AH529" s="29"/>
      <c r="AI529" s="29"/>
      <c r="AJ529" s="29"/>
    </row>
    <row r="530" spans="1:36" s="30" customFormat="1" ht="69" customHeight="1" x14ac:dyDescent="0.25">
      <c r="A530" s="119" t="s">
        <v>4702</v>
      </c>
      <c r="B530" s="121" t="s">
        <v>2337</v>
      </c>
      <c r="C530" s="122" t="s">
        <v>3174</v>
      </c>
      <c r="D530" s="122" t="s">
        <v>3175</v>
      </c>
      <c r="E530" s="123" t="s">
        <v>3170</v>
      </c>
      <c r="F530" s="132" t="s">
        <v>3171</v>
      </c>
      <c r="G530" s="132" t="s">
        <v>91</v>
      </c>
      <c r="H530" s="132" t="s">
        <v>3172</v>
      </c>
      <c r="I530" s="132" t="s">
        <v>132</v>
      </c>
      <c r="J530" s="132" t="s">
        <v>3161</v>
      </c>
      <c r="K530" s="132" t="s">
        <v>3161</v>
      </c>
      <c r="L530" s="132" t="s">
        <v>3161</v>
      </c>
      <c r="M530" s="132" t="s">
        <v>3161</v>
      </c>
      <c r="N530" s="134">
        <v>56500</v>
      </c>
      <c r="O530" s="133" t="s">
        <v>3161</v>
      </c>
      <c r="P530" s="131">
        <v>56500</v>
      </c>
      <c r="Q530" s="116" t="s">
        <v>98</v>
      </c>
      <c r="R530" s="116" t="s">
        <v>4730</v>
      </c>
      <c r="S530" s="116" t="s">
        <v>4757</v>
      </c>
      <c r="U530" s="29"/>
      <c r="V530" s="29"/>
      <c r="W530" s="29"/>
      <c r="X530" s="29"/>
      <c r="Y530" s="29"/>
      <c r="Z530" s="29"/>
      <c r="AA530" s="29"/>
      <c r="AB530" s="29"/>
      <c r="AC530" s="29"/>
      <c r="AD530" s="29"/>
      <c r="AE530" s="29"/>
      <c r="AF530" s="29"/>
      <c r="AG530" s="29"/>
      <c r="AH530" s="29"/>
      <c r="AI530" s="29"/>
      <c r="AJ530" s="29"/>
    </row>
    <row r="531" spans="1:36" s="30" customFormat="1" ht="69" customHeight="1" x14ac:dyDescent="0.25">
      <c r="A531" s="117" t="s">
        <v>4706</v>
      </c>
      <c r="B531" s="121" t="s">
        <v>2305</v>
      </c>
      <c r="C531" s="122" t="s">
        <v>3192</v>
      </c>
      <c r="D531" s="122" t="s">
        <v>3193</v>
      </c>
      <c r="E531" s="123" t="s">
        <v>2306</v>
      </c>
      <c r="F531" s="132" t="s">
        <v>2307</v>
      </c>
      <c r="G531" s="132" t="s">
        <v>2272</v>
      </c>
      <c r="H531" s="132" t="s">
        <v>2308</v>
      </c>
      <c r="I531" s="138">
        <v>0</v>
      </c>
      <c r="J531" s="132" t="s">
        <v>2309</v>
      </c>
      <c r="K531" s="132">
        <v>0</v>
      </c>
      <c r="L531" s="132">
        <v>0</v>
      </c>
      <c r="M531" s="132">
        <v>0</v>
      </c>
      <c r="N531" s="133">
        <v>31529</v>
      </c>
      <c r="O531" s="133">
        <v>232.69</v>
      </c>
      <c r="P531" s="131"/>
      <c r="Q531" s="116" t="s">
        <v>92</v>
      </c>
      <c r="R531" s="116" t="s">
        <v>4878</v>
      </c>
      <c r="S531" s="116" t="s">
        <v>4882</v>
      </c>
      <c r="U531" s="29"/>
      <c r="V531" s="29"/>
      <c r="W531" s="29"/>
      <c r="X531" s="29"/>
      <c r="Y531" s="29"/>
      <c r="Z531" s="29"/>
      <c r="AA531" s="29"/>
      <c r="AB531" s="29"/>
      <c r="AC531" s="29"/>
      <c r="AD531" s="29"/>
      <c r="AE531" s="29"/>
      <c r="AF531" s="29"/>
      <c r="AG531" s="29"/>
      <c r="AH531" s="29"/>
      <c r="AI531" s="29"/>
      <c r="AJ531" s="29"/>
    </row>
    <row r="532" spans="1:36" s="30" customFormat="1" ht="69" customHeight="1" x14ac:dyDescent="0.25">
      <c r="A532" s="117" t="s">
        <v>4706</v>
      </c>
      <c r="B532" s="121" t="s">
        <v>2305</v>
      </c>
      <c r="C532" s="122" t="s">
        <v>3192</v>
      </c>
      <c r="D532" s="122" t="s">
        <v>3193</v>
      </c>
      <c r="E532" s="123" t="s">
        <v>2306</v>
      </c>
      <c r="F532" s="132" t="s">
        <v>2311</v>
      </c>
      <c r="G532" s="132" t="s">
        <v>2272</v>
      </c>
      <c r="H532" s="132" t="s">
        <v>2312</v>
      </c>
      <c r="I532" s="138">
        <v>0</v>
      </c>
      <c r="J532" s="132" t="s">
        <v>2309</v>
      </c>
      <c r="K532" s="132">
        <v>100</v>
      </c>
      <c r="L532" s="132">
        <v>0</v>
      </c>
      <c r="M532" s="132">
        <v>0</v>
      </c>
      <c r="N532" s="133">
        <v>7511.98</v>
      </c>
      <c r="O532" s="133">
        <v>0</v>
      </c>
      <c r="P532" s="131"/>
      <c r="Q532" s="116" t="s">
        <v>92</v>
      </c>
      <c r="R532" s="116" t="s">
        <v>4878</v>
      </c>
      <c r="S532" s="116" t="s">
        <v>4882</v>
      </c>
      <c r="U532" s="29"/>
      <c r="V532" s="29"/>
      <c r="W532" s="29"/>
      <c r="X532" s="29"/>
      <c r="Y532" s="29"/>
      <c r="Z532" s="29"/>
      <c r="AA532" s="29"/>
      <c r="AB532" s="29"/>
      <c r="AC532" s="29"/>
      <c r="AD532" s="29"/>
      <c r="AE532" s="29"/>
      <c r="AF532" s="29"/>
      <c r="AG532" s="29"/>
      <c r="AH532" s="29"/>
      <c r="AI532" s="29"/>
      <c r="AJ532" s="29"/>
    </row>
    <row r="533" spans="1:36" s="30" customFormat="1" ht="69" customHeight="1" x14ac:dyDescent="0.25">
      <c r="A533" s="117" t="s">
        <v>4706</v>
      </c>
      <c r="B533" s="121" t="s">
        <v>2305</v>
      </c>
      <c r="C533" s="122" t="s">
        <v>3192</v>
      </c>
      <c r="D533" s="122" t="s">
        <v>3193</v>
      </c>
      <c r="E533" s="123" t="s">
        <v>2306</v>
      </c>
      <c r="F533" s="132" t="s">
        <v>2311</v>
      </c>
      <c r="G533" s="132" t="s">
        <v>2272</v>
      </c>
      <c r="H533" s="132" t="s">
        <v>2312</v>
      </c>
      <c r="I533" s="138">
        <v>0</v>
      </c>
      <c r="J533" s="132" t="s">
        <v>2309</v>
      </c>
      <c r="K533" s="132">
        <v>100</v>
      </c>
      <c r="L533" s="132">
        <v>0</v>
      </c>
      <c r="M533" s="132">
        <v>0</v>
      </c>
      <c r="N533" s="133">
        <v>6000</v>
      </c>
      <c r="O533" s="133"/>
      <c r="P533" s="131"/>
      <c r="Q533" s="116" t="s">
        <v>92</v>
      </c>
      <c r="R533" s="116" t="s">
        <v>4878</v>
      </c>
      <c r="S533" s="116" t="s">
        <v>4882</v>
      </c>
      <c r="U533" s="29"/>
      <c r="V533" s="29"/>
      <c r="W533" s="29"/>
      <c r="X533" s="29"/>
      <c r="Y533" s="29"/>
      <c r="Z533" s="29"/>
      <c r="AA533" s="29"/>
      <c r="AB533" s="29"/>
      <c r="AC533" s="29"/>
      <c r="AD533" s="29"/>
      <c r="AE533" s="29"/>
      <c r="AF533" s="29"/>
      <c r="AG533" s="29"/>
      <c r="AH533" s="29"/>
      <c r="AI533" s="29"/>
      <c r="AJ533" s="29"/>
    </row>
    <row r="534" spans="1:36" s="30" customFormat="1" ht="69" customHeight="1" x14ac:dyDescent="0.25">
      <c r="A534" s="119" t="s">
        <v>4702</v>
      </c>
      <c r="B534" s="121" t="s">
        <v>2315</v>
      </c>
      <c r="C534" s="122" t="s">
        <v>2329</v>
      </c>
      <c r="D534" s="122" t="s">
        <v>2330</v>
      </c>
      <c r="E534" s="123" t="s">
        <v>2327</v>
      </c>
      <c r="F534" s="132" t="s">
        <v>2328</v>
      </c>
      <c r="G534" s="132" t="s">
        <v>91</v>
      </c>
      <c r="H534" s="132" t="s">
        <v>2329</v>
      </c>
      <c r="I534" s="132"/>
      <c r="J534" s="132" t="s">
        <v>2319</v>
      </c>
      <c r="K534" s="132">
        <v>95</v>
      </c>
      <c r="L534" s="132">
        <v>40.909999999999997</v>
      </c>
      <c r="M534" s="132">
        <v>95</v>
      </c>
      <c r="N534" s="133">
        <v>3850</v>
      </c>
      <c r="O534" s="133">
        <v>2274.9699999999998</v>
      </c>
      <c r="P534" s="131">
        <v>3850</v>
      </c>
      <c r="Q534" s="116" t="s">
        <v>98</v>
      </c>
      <c r="R534" s="116" t="s">
        <v>4730</v>
      </c>
      <c r="S534" s="116"/>
      <c r="U534" s="29"/>
      <c r="V534" s="29"/>
      <c r="W534" s="29"/>
      <c r="X534" s="29"/>
      <c r="Y534" s="29"/>
      <c r="Z534" s="29"/>
      <c r="AA534" s="29"/>
      <c r="AB534" s="29"/>
      <c r="AC534" s="29"/>
      <c r="AD534" s="29"/>
      <c r="AE534" s="29"/>
      <c r="AF534" s="29"/>
      <c r="AG534" s="29"/>
      <c r="AH534" s="29"/>
      <c r="AI534" s="29"/>
      <c r="AJ534" s="29"/>
    </row>
    <row r="535" spans="1:36" s="30" customFormat="1" ht="69" customHeight="1" x14ac:dyDescent="0.25">
      <c r="A535" s="119" t="s">
        <v>4702</v>
      </c>
      <c r="B535" s="121" t="s">
        <v>2315</v>
      </c>
      <c r="C535" s="122" t="s">
        <v>2335</v>
      </c>
      <c r="D535" s="122" t="s">
        <v>2336</v>
      </c>
      <c r="E535" s="123" t="s">
        <v>2331</v>
      </c>
      <c r="F535" s="132" t="s">
        <v>2332</v>
      </c>
      <c r="G535" s="132" t="s">
        <v>91</v>
      </c>
      <c r="H535" s="132" t="s">
        <v>2333</v>
      </c>
      <c r="I535" s="132"/>
      <c r="J535" s="132" t="s">
        <v>2319</v>
      </c>
      <c r="K535" s="132">
        <v>95</v>
      </c>
      <c r="L535" s="132">
        <v>33.25</v>
      </c>
      <c r="M535" s="132">
        <v>95</v>
      </c>
      <c r="N535" s="133">
        <v>10000</v>
      </c>
      <c r="O535" s="133">
        <v>6675.24</v>
      </c>
      <c r="P535" s="131">
        <v>4000</v>
      </c>
      <c r="Q535" s="116" t="s">
        <v>98</v>
      </c>
      <c r="R535" s="116" t="s">
        <v>4730</v>
      </c>
      <c r="S535" s="116"/>
      <c r="U535" s="29"/>
      <c r="V535" s="29"/>
      <c r="W535" s="29"/>
      <c r="X535" s="29"/>
      <c r="Y535" s="29"/>
      <c r="Z535" s="29"/>
      <c r="AA535" s="29"/>
      <c r="AB535" s="29"/>
      <c r="AC535" s="29"/>
      <c r="AD535" s="29"/>
      <c r="AE535" s="29"/>
      <c r="AF535" s="29"/>
      <c r="AG535" s="29"/>
      <c r="AH535" s="29"/>
      <c r="AI535" s="29"/>
      <c r="AJ535" s="29"/>
    </row>
    <row r="536" spans="1:36" s="30" customFormat="1" ht="69" customHeight="1" x14ac:dyDescent="0.25">
      <c r="A536" s="117" t="s">
        <v>4706</v>
      </c>
      <c r="B536" s="121" t="s">
        <v>2315</v>
      </c>
      <c r="C536" s="122" t="s">
        <v>2320</v>
      </c>
      <c r="D536" s="122" t="s">
        <v>2321</v>
      </c>
      <c r="E536" s="123" t="s">
        <v>2316</v>
      </c>
      <c r="F536" s="132" t="s">
        <v>2317</v>
      </c>
      <c r="G536" s="132" t="s">
        <v>91</v>
      </c>
      <c r="H536" s="132" t="s">
        <v>2318</v>
      </c>
      <c r="I536" s="132"/>
      <c r="J536" s="132" t="s">
        <v>2319</v>
      </c>
      <c r="K536" s="132">
        <v>95</v>
      </c>
      <c r="L536" s="132">
        <v>20.68</v>
      </c>
      <c r="M536" s="132">
        <v>95</v>
      </c>
      <c r="N536" s="133">
        <v>5000</v>
      </c>
      <c r="O536" s="133">
        <v>3965.91</v>
      </c>
      <c r="P536" s="131">
        <v>4000</v>
      </c>
      <c r="Q536" s="116" t="s">
        <v>92</v>
      </c>
      <c r="R536" s="116" t="s">
        <v>4878</v>
      </c>
      <c r="S536" s="116"/>
      <c r="U536" s="29"/>
      <c r="V536" s="29"/>
      <c r="W536" s="29"/>
      <c r="X536" s="29"/>
      <c r="Y536" s="29"/>
      <c r="Z536" s="29"/>
      <c r="AA536" s="29"/>
      <c r="AB536" s="29"/>
      <c r="AC536" s="29"/>
      <c r="AD536" s="29"/>
      <c r="AE536" s="29"/>
      <c r="AF536" s="29"/>
      <c r="AG536" s="29"/>
      <c r="AH536" s="29"/>
      <c r="AI536" s="29"/>
      <c r="AJ536" s="29"/>
    </row>
    <row r="537" spans="1:36" s="30" customFormat="1" ht="69" customHeight="1" x14ac:dyDescent="0.25">
      <c r="A537" s="119" t="s">
        <v>4702</v>
      </c>
      <c r="B537" s="121" t="s">
        <v>2315</v>
      </c>
      <c r="C537" s="122" t="s">
        <v>2325</v>
      </c>
      <c r="D537" s="122" t="s">
        <v>2326</v>
      </c>
      <c r="E537" s="123" t="s">
        <v>2322</v>
      </c>
      <c r="F537" s="132" t="s">
        <v>2323</v>
      </c>
      <c r="G537" s="132" t="s">
        <v>91</v>
      </c>
      <c r="H537" s="132" t="s">
        <v>2324</v>
      </c>
      <c r="I537" s="132"/>
      <c r="J537" s="132" t="s">
        <v>2319</v>
      </c>
      <c r="K537" s="132">
        <v>95</v>
      </c>
      <c r="L537" s="132">
        <v>83.99</v>
      </c>
      <c r="M537" s="132">
        <v>95</v>
      </c>
      <c r="N537" s="133">
        <v>150000</v>
      </c>
      <c r="O537" s="133">
        <v>24010.45</v>
      </c>
      <c r="P537" s="131">
        <v>110000</v>
      </c>
      <c r="Q537" s="116" t="s">
        <v>98</v>
      </c>
      <c r="R537" s="116" t="s">
        <v>4730</v>
      </c>
      <c r="S537" s="116"/>
      <c r="U537" s="29"/>
      <c r="V537" s="29"/>
      <c r="W537" s="29"/>
      <c r="X537" s="29"/>
      <c r="Y537" s="29"/>
      <c r="Z537" s="29"/>
      <c r="AA537" s="29"/>
      <c r="AB537" s="29"/>
      <c r="AC537" s="29"/>
      <c r="AD537" s="29"/>
      <c r="AE537" s="29"/>
      <c r="AF537" s="29"/>
      <c r="AG537" s="29"/>
      <c r="AH537" s="29"/>
      <c r="AI537" s="29"/>
      <c r="AJ537" s="29"/>
    </row>
    <row r="538" spans="1:36" s="30" customFormat="1" ht="69" customHeight="1" x14ac:dyDescent="0.25">
      <c r="A538" s="117" t="s">
        <v>4706</v>
      </c>
      <c r="B538" s="121" t="s">
        <v>2914</v>
      </c>
      <c r="C538" s="122" t="s">
        <v>2964</v>
      </c>
      <c r="D538" s="122" t="s">
        <v>2965</v>
      </c>
      <c r="E538" s="123" t="s">
        <v>2960</v>
      </c>
      <c r="F538" s="132" t="s">
        <v>2961</v>
      </c>
      <c r="G538" s="132" t="s">
        <v>91</v>
      </c>
      <c r="H538" s="132" t="s">
        <v>2962</v>
      </c>
      <c r="I538" s="132" t="s">
        <v>132</v>
      </c>
      <c r="J538" s="132" t="s">
        <v>2963</v>
      </c>
      <c r="K538" s="139">
        <v>1</v>
      </c>
      <c r="L538" s="146">
        <v>0.73799999999999999</v>
      </c>
      <c r="M538" s="139">
        <v>1</v>
      </c>
      <c r="N538" s="133">
        <v>4000</v>
      </c>
      <c r="O538" s="133">
        <v>2400</v>
      </c>
      <c r="P538" s="131">
        <v>3000</v>
      </c>
      <c r="Q538" s="116" t="s">
        <v>239</v>
      </c>
      <c r="R538" s="116" t="s">
        <v>4883</v>
      </c>
      <c r="S538" s="116"/>
      <c r="U538" s="29"/>
      <c r="V538" s="29"/>
      <c r="W538" s="29"/>
      <c r="X538" s="29"/>
      <c r="Y538" s="29"/>
      <c r="Z538" s="29"/>
      <c r="AA538" s="29"/>
      <c r="AB538" s="29"/>
      <c r="AC538" s="29"/>
      <c r="AD538" s="29"/>
      <c r="AE538" s="29"/>
      <c r="AF538" s="29"/>
      <c r="AG538" s="29"/>
      <c r="AH538" s="29"/>
      <c r="AI538" s="29"/>
      <c r="AJ538" s="29"/>
    </row>
    <row r="539" spans="1:36" s="30" customFormat="1" ht="69" customHeight="1" x14ac:dyDescent="0.25">
      <c r="A539" s="117" t="s">
        <v>4706</v>
      </c>
      <c r="B539" s="121" t="s">
        <v>2914</v>
      </c>
      <c r="C539" s="122" t="s">
        <v>2969</v>
      </c>
      <c r="D539" s="122" t="s">
        <v>2970</v>
      </c>
      <c r="E539" s="123" t="s">
        <v>2966</v>
      </c>
      <c r="F539" s="132" t="s">
        <v>2961</v>
      </c>
      <c r="G539" s="132" t="s">
        <v>91</v>
      </c>
      <c r="H539" s="132" t="s">
        <v>2967</v>
      </c>
      <c r="I539" s="132" t="s">
        <v>132</v>
      </c>
      <c r="J539" s="132" t="s">
        <v>2963</v>
      </c>
      <c r="K539" s="139">
        <v>1</v>
      </c>
      <c r="L539" s="146">
        <v>0</v>
      </c>
      <c r="M539" s="139">
        <v>1</v>
      </c>
      <c r="N539" s="133">
        <v>0</v>
      </c>
      <c r="O539" s="133">
        <v>0</v>
      </c>
      <c r="P539" s="131">
        <v>1000</v>
      </c>
      <c r="Q539" s="116" t="s">
        <v>239</v>
      </c>
      <c r="R539" s="116" t="s">
        <v>4883</v>
      </c>
      <c r="S539" s="116"/>
      <c r="U539" s="29"/>
      <c r="V539" s="29"/>
      <c r="W539" s="29"/>
      <c r="X539" s="29"/>
      <c r="Y539" s="29"/>
      <c r="Z539" s="29"/>
      <c r="AA539" s="29"/>
      <c r="AB539" s="29"/>
      <c r="AC539" s="29"/>
      <c r="AD539" s="29"/>
      <c r="AE539" s="29"/>
      <c r="AF539" s="29"/>
      <c r="AG539" s="29"/>
      <c r="AH539" s="29"/>
      <c r="AI539" s="29"/>
      <c r="AJ539" s="29"/>
    </row>
    <row r="540" spans="1:36" s="30" customFormat="1" ht="69" customHeight="1" x14ac:dyDescent="0.25">
      <c r="A540" s="117" t="s">
        <v>4706</v>
      </c>
      <c r="B540" s="121" t="s">
        <v>2914</v>
      </c>
      <c r="C540" s="122" t="s">
        <v>2919</v>
      </c>
      <c r="D540" s="122" t="s">
        <v>2920</v>
      </c>
      <c r="E540" s="123" t="s">
        <v>2915</v>
      </c>
      <c r="F540" s="132" t="s">
        <v>2916</v>
      </c>
      <c r="G540" s="132" t="s">
        <v>91</v>
      </c>
      <c r="H540" s="132" t="s">
        <v>2917</v>
      </c>
      <c r="I540" s="132" t="s">
        <v>132</v>
      </c>
      <c r="J540" s="132" t="s">
        <v>2918</v>
      </c>
      <c r="K540" s="139">
        <v>1</v>
      </c>
      <c r="L540" s="146">
        <v>0.49630000000000002</v>
      </c>
      <c r="M540" s="139">
        <v>1</v>
      </c>
      <c r="N540" s="133">
        <v>10000</v>
      </c>
      <c r="O540" s="133">
        <v>6600</v>
      </c>
      <c r="P540" s="131">
        <v>5000</v>
      </c>
      <c r="Q540" s="116" t="s">
        <v>140</v>
      </c>
      <c r="R540" s="116" t="s">
        <v>4801</v>
      </c>
      <c r="S540" s="116"/>
      <c r="U540" s="29"/>
      <c r="V540" s="29"/>
      <c r="W540" s="29"/>
      <c r="X540" s="29"/>
      <c r="Y540" s="29"/>
      <c r="Z540" s="29"/>
      <c r="AA540" s="29"/>
      <c r="AB540" s="29"/>
      <c r="AC540" s="29"/>
      <c r="AD540" s="29"/>
      <c r="AE540" s="29"/>
      <c r="AF540" s="29"/>
      <c r="AG540" s="29"/>
      <c r="AH540" s="29"/>
      <c r="AI540" s="29"/>
      <c r="AJ540" s="29"/>
    </row>
    <row r="541" spans="1:36" s="30" customFormat="1" ht="69" customHeight="1" x14ac:dyDescent="0.25">
      <c r="A541" s="117" t="s">
        <v>4706</v>
      </c>
      <c r="B541" s="121" t="s">
        <v>2914</v>
      </c>
      <c r="C541" s="122" t="s">
        <v>2924</v>
      </c>
      <c r="D541" s="122" t="s">
        <v>2925</v>
      </c>
      <c r="E541" s="123" t="s">
        <v>2921</v>
      </c>
      <c r="F541" s="132" t="s">
        <v>2916</v>
      </c>
      <c r="G541" s="132" t="s">
        <v>91</v>
      </c>
      <c r="H541" s="132" t="s">
        <v>2922</v>
      </c>
      <c r="I541" s="132" t="s">
        <v>132</v>
      </c>
      <c r="J541" s="132" t="s">
        <v>2918</v>
      </c>
      <c r="K541" s="139">
        <v>1</v>
      </c>
      <c r="L541" s="146">
        <v>0</v>
      </c>
      <c r="M541" s="139">
        <v>1</v>
      </c>
      <c r="N541" s="133">
        <v>0</v>
      </c>
      <c r="O541" s="133">
        <v>0</v>
      </c>
      <c r="P541" s="131">
        <v>5000</v>
      </c>
      <c r="Q541" s="116" t="s">
        <v>140</v>
      </c>
      <c r="R541" s="116" t="s">
        <v>4801</v>
      </c>
      <c r="S541" s="116"/>
      <c r="U541" s="29"/>
      <c r="V541" s="29"/>
      <c r="W541" s="29"/>
      <c r="X541" s="29"/>
      <c r="Y541" s="29"/>
      <c r="Z541" s="29"/>
      <c r="AA541" s="29"/>
      <c r="AB541" s="29"/>
      <c r="AC541" s="29"/>
      <c r="AD541" s="29"/>
      <c r="AE541" s="29"/>
      <c r="AF541" s="29"/>
      <c r="AG541" s="29"/>
      <c r="AH541" s="29"/>
      <c r="AI541" s="29"/>
      <c r="AJ541" s="29"/>
    </row>
    <row r="542" spans="1:36" s="30" customFormat="1" ht="69" customHeight="1" x14ac:dyDescent="0.25">
      <c r="A542" s="117" t="s">
        <v>4706</v>
      </c>
      <c r="B542" s="121" t="s">
        <v>2914</v>
      </c>
      <c r="C542" s="122" t="s">
        <v>2930</v>
      </c>
      <c r="D542" s="122" t="s">
        <v>2931</v>
      </c>
      <c r="E542" s="123" t="s">
        <v>2926</v>
      </c>
      <c r="F542" s="132" t="s">
        <v>2927</v>
      </c>
      <c r="G542" s="132" t="s">
        <v>91</v>
      </c>
      <c r="H542" s="132" t="s">
        <v>2928</v>
      </c>
      <c r="I542" s="132" t="s">
        <v>132</v>
      </c>
      <c r="J542" s="132" t="s">
        <v>2929</v>
      </c>
      <c r="K542" s="139">
        <v>1</v>
      </c>
      <c r="L542" s="146">
        <v>0.5776</v>
      </c>
      <c r="M542" s="139">
        <v>1</v>
      </c>
      <c r="N542" s="133">
        <v>5000</v>
      </c>
      <c r="O542" s="133">
        <v>3000</v>
      </c>
      <c r="P542" s="131">
        <v>3500</v>
      </c>
      <c r="Q542" s="116" t="s">
        <v>140</v>
      </c>
      <c r="R542" s="116" t="s">
        <v>4801</v>
      </c>
      <c r="S542" s="116"/>
      <c r="U542" s="29"/>
      <c r="V542" s="29"/>
      <c r="W542" s="29"/>
      <c r="X542" s="29"/>
      <c r="Y542" s="29"/>
      <c r="Z542" s="29"/>
      <c r="AA542" s="29"/>
      <c r="AB542" s="29"/>
      <c r="AC542" s="29"/>
      <c r="AD542" s="29"/>
      <c r="AE542" s="29"/>
      <c r="AF542" s="29"/>
      <c r="AG542" s="29"/>
      <c r="AH542" s="29"/>
      <c r="AI542" s="29"/>
      <c r="AJ542" s="29"/>
    </row>
    <row r="543" spans="1:36" s="30" customFormat="1" ht="69" customHeight="1" x14ac:dyDescent="0.25">
      <c r="A543" s="117" t="s">
        <v>4706</v>
      </c>
      <c r="B543" s="121" t="s">
        <v>2914</v>
      </c>
      <c r="C543" s="122" t="s">
        <v>2935</v>
      </c>
      <c r="D543" s="122" t="s">
        <v>2936</v>
      </c>
      <c r="E543" s="123" t="s">
        <v>2932</v>
      </c>
      <c r="F543" s="132" t="s">
        <v>2927</v>
      </c>
      <c r="G543" s="132" t="s">
        <v>91</v>
      </c>
      <c r="H543" s="132" t="s">
        <v>2933</v>
      </c>
      <c r="I543" s="132" t="s">
        <v>132</v>
      </c>
      <c r="J543" s="132" t="s">
        <v>2929</v>
      </c>
      <c r="K543" s="139">
        <v>1</v>
      </c>
      <c r="L543" s="146">
        <v>0</v>
      </c>
      <c r="M543" s="139">
        <v>1</v>
      </c>
      <c r="N543" s="133">
        <v>0</v>
      </c>
      <c r="O543" s="133">
        <v>0</v>
      </c>
      <c r="P543" s="131">
        <v>1500</v>
      </c>
      <c r="Q543" s="116" t="s">
        <v>140</v>
      </c>
      <c r="R543" s="116" t="s">
        <v>4801</v>
      </c>
      <c r="S543" s="116"/>
      <c r="U543" s="29"/>
      <c r="V543" s="29"/>
      <c r="W543" s="29"/>
      <c r="X543" s="29"/>
      <c r="Y543" s="29"/>
      <c r="Z543" s="29"/>
      <c r="AA543" s="29"/>
      <c r="AB543" s="29"/>
      <c r="AC543" s="29"/>
      <c r="AD543" s="29"/>
      <c r="AE543" s="29"/>
      <c r="AF543" s="29"/>
      <c r="AG543" s="29"/>
      <c r="AH543" s="29"/>
      <c r="AI543" s="29"/>
      <c r="AJ543" s="29"/>
    </row>
    <row r="544" spans="1:36" s="30" customFormat="1" ht="69" customHeight="1" x14ac:dyDescent="0.25">
      <c r="A544" s="119" t="s">
        <v>4702</v>
      </c>
      <c r="B544" s="121" t="s">
        <v>2914</v>
      </c>
      <c r="C544" s="122" t="s">
        <v>2941</v>
      </c>
      <c r="D544" s="122" t="s">
        <v>2942</v>
      </c>
      <c r="E544" s="123" t="s">
        <v>2937</v>
      </c>
      <c r="F544" s="132" t="s">
        <v>2938</v>
      </c>
      <c r="G544" s="132" t="s">
        <v>91</v>
      </c>
      <c r="H544" s="132" t="s">
        <v>2939</v>
      </c>
      <c r="I544" s="132" t="s">
        <v>132</v>
      </c>
      <c r="J544" s="132" t="s">
        <v>2940</v>
      </c>
      <c r="K544" s="139">
        <v>1</v>
      </c>
      <c r="L544" s="146">
        <v>1</v>
      </c>
      <c r="M544" s="139">
        <v>1</v>
      </c>
      <c r="N544" s="133">
        <v>57000</v>
      </c>
      <c r="O544" s="133">
        <v>40720</v>
      </c>
      <c r="P544" s="131">
        <v>43000</v>
      </c>
      <c r="Q544" s="116" t="s">
        <v>98</v>
      </c>
      <c r="R544" s="116" t="s">
        <v>4834</v>
      </c>
      <c r="S544" s="116"/>
      <c r="U544" s="29"/>
      <c r="V544" s="29"/>
      <c r="W544" s="29"/>
      <c r="X544" s="29"/>
      <c r="Y544" s="29"/>
      <c r="Z544" s="29"/>
      <c r="AA544" s="29"/>
      <c r="AB544" s="29"/>
      <c r="AC544" s="29"/>
      <c r="AD544" s="29"/>
      <c r="AE544" s="29"/>
      <c r="AF544" s="29"/>
      <c r="AG544" s="29"/>
      <c r="AH544" s="29"/>
      <c r="AI544" s="29"/>
      <c r="AJ544" s="29"/>
    </row>
    <row r="545" spans="1:36" s="30" customFormat="1" ht="69" customHeight="1" x14ac:dyDescent="0.25">
      <c r="A545" s="119" t="s">
        <v>4702</v>
      </c>
      <c r="B545" s="121" t="s">
        <v>2914</v>
      </c>
      <c r="C545" s="122" t="s">
        <v>2947</v>
      </c>
      <c r="D545" s="122" t="s">
        <v>2948</v>
      </c>
      <c r="E545" s="123" t="s">
        <v>2943</v>
      </c>
      <c r="F545" s="132" t="s">
        <v>2944</v>
      </c>
      <c r="G545" s="132" t="s">
        <v>91</v>
      </c>
      <c r="H545" s="132" t="s">
        <v>2945</v>
      </c>
      <c r="I545" s="132" t="s">
        <v>132</v>
      </c>
      <c r="J545" s="132" t="s">
        <v>2946</v>
      </c>
      <c r="K545" s="139">
        <v>1</v>
      </c>
      <c r="L545" s="146">
        <v>0.87139999999999995</v>
      </c>
      <c r="M545" s="139">
        <v>1</v>
      </c>
      <c r="N545" s="133">
        <v>7000</v>
      </c>
      <c r="O545" s="133">
        <v>5800</v>
      </c>
      <c r="P545" s="131">
        <v>7000</v>
      </c>
      <c r="Q545" s="116" t="s">
        <v>98</v>
      </c>
      <c r="R545" s="116" t="s">
        <v>4884</v>
      </c>
      <c r="S545" s="116"/>
      <c r="U545" s="29"/>
      <c r="V545" s="29"/>
      <c r="W545" s="29"/>
      <c r="X545" s="29"/>
      <c r="Y545" s="29"/>
      <c r="Z545" s="29"/>
      <c r="AA545" s="29"/>
      <c r="AB545" s="29"/>
      <c r="AC545" s="29"/>
      <c r="AD545" s="29"/>
      <c r="AE545" s="29"/>
      <c r="AF545" s="29"/>
      <c r="AG545" s="29"/>
      <c r="AH545" s="29"/>
      <c r="AI545" s="29"/>
      <c r="AJ545" s="29"/>
    </row>
    <row r="546" spans="1:36" s="30" customFormat="1" ht="69" customHeight="1" x14ac:dyDescent="0.25">
      <c r="A546" s="117" t="s">
        <v>4706</v>
      </c>
      <c r="B546" s="121" t="s">
        <v>2914</v>
      </c>
      <c r="C546" s="122" t="s">
        <v>2952</v>
      </c>
      <c r="D546" s="122" t="s">
        <v>2953</v>
      </c>
      <c r="E546" s="123" t="s">
        <v>2949</v>
      </c>
      <c r="F546" s="132" t="s">
        <v>2950</v>
      </c>
      <c r="G546" s="132" t="s">
        <v>91</v>
      </c>
      <c r="H546" s="132" t="s">
        <v>2951</v>
      </c>
      <c r="I546" s="132" t="s">
        <v>132</v>
      </c>
      <c r="J546" s="132" t="s">
        <v>2940</v>
      </c>
      <c r="K546" s="139">
        <v>1</v>
      </c>
      <c r="L546" s="146">
        <v>0</v>
      </c>
      <c r="M546" s="139">
        <v>1</v>
      </c>
      <c r="N546" s="133">
        <v>40000</v>
      </c>
      <c r="O546" s="133">
        <v>5600</v>
      </c>
      <c r="P546" s="131">
        <v>40000</v>
      </c>
      <c r="Q546" s="116" t="s">
        <v>140</v>
      </c>
      <c r="R546" s="116" t="s">
        <v>250</v>
      </c>
      <c r="S546" s="116"/>
      <c r="U546" s="29"/>
      <c r="V546" s="29"/>
      <c r="W546" s="29"/>
      <c r="X546" s="29"/>
      <c r="Y546" s="29"/>
      <c r="Z546" s="29"/>
      <c r="AA546" s="29"/>
      <c r="AB546" s="29"/>
      <c r="AC546" s="29"/>
      <c r="AD546" s="29"/>
      <c r="AE546" s="29"/>
      <c r="AF546" s="29"/>
      <c r="AG546" s="29"/>
      <c r="AH546" s="29"/>
      <c r="AI546" s="29"/>
      <c r="AJ546" s="29"/>
    </row>
    <row r="547" spans="1:36" s="30" customFormat="1" ht="69" customHeight="1" x14ac:dyDescent="0.25">
      <c r="A547" s="119" t="s">
        <v>4702</v>
      </c>
      <c r="B547" s="121" t="s">
        <v>2914</v>
      </c>
      <c r="C547" s="122" t="s">
        <v>2958</v>
      </c>
      <c r="D547" s="122" t="s">
        <v>2959</v>
      </c>
      <c r="E547" s="123" t="s">
        <v>2954</v>
      </c>
      <c r="F547" s="132" t="s">
        <v>2955</v>
      </c>
      <c r="G547" s="132" t="s">
        <v>91</v>
      </c>
      <c r="H547" s="132" t="s">
        <v>2956</v>
      </c>
      <c r="I547" s="132" t="s">
        <v>132</v>
      </c>
      <c r="J547" s="132" t="s">
        <v>2940</v>
      </c>
      <c r="K547" s="139">
        <v>1</v>
      </c>
      <c r="L547" s="146">
        <v>1</v>
      </c>
      <c r="M547" s="139">
        <v>1</v>
      </c>
      <c r="N547" s="133">
        <v>54400</v>
      </c>
      <c r="O547" s="133">
        <v>32400</v>
      </c>
      <c r="P547" s="131">
        <v>69900</v>
      </c>
      <c r="Q547" s="116" t="s">
        <v>98</v>
      </c>
      <c r="R547" s="116" t="s">
        <v>4834</v>
      </c>
      <c r="S547" s="116"/>
      <c r="U547" s="29"/>
      <c r="V547" s="29"/>
      <c r="W547" s="29"/>
      <c r="X547" s="29"/>
      <c r="Y547" s="29"/>
      <c r="Z547" s="29"/>
      <c r="AA547" s="29"/>
      <c r="AB547" s="29"/>
      <c r="AC547" s="29"/>
      <c r="AD547" s="29"/>
      <c r="AE547" s="29"/>
      <c r="AF547" s="29"/>
      <c r="AG547" s="29"/>
      <c r="AH547" s="29"/>
      <c r="AI547" s="29"/>
      <c r="AJ547" s="29"/>
    </row>
    <row r="548" spans="1:36" s="30" customFormat="1" ht="69" customHeight="1" x14ac:dyDescent="0.25">
      <c r="A548" s="117" t="s">
        <v>4706</v>
      </c>
      <c r="B548" s="121" t="s">
        <v>2221</v>
      </c>
      <c r="C548" s="122" t="s">
        <v>3189</v>
      </c>
      <c r="D548" s="122" t="s">
        <v>4054</v>
      </c>
      <c r="E548" s="123" t="s">
        <v>2222</v>
      </c>
      <c r="F548" s="132" t="s">
        <v>2223</v>
      </c>
      <c r="G548" s="132" t="s">
        <v>91</v>
      </c>
      <c r="H548" s="132" t="s">
        <v>2224</v>
      </c>
      <c r="I548" s="132" t="s">
        <v>132</v>
      </c>
      <c r="J548" s="132" t="s">
        <v>2225</v>
      </c>
      <c r="K548" s="132">
        <v>2</v>
      </c>
      <c r="L548" s="136">
        <v>5</v>
      </c>
      <c r="M548" s="132">
        <v>6</v>
      </c>
      <c r="N548" s="134">
        <v>2600</v>
      </c>
      <c r="O548" s="133">
        <v>1504.17</v>
      </c>
      <c r="P548" s="131">
        <v>4000</v>
      </c>
      <c r="Q548" s="116" t="s">
        <v>92</v>
      </c>
      <c r="R548" s="116" t="s">
        <v>4878</v>
      </c>
      <c r="S548" s="116"/>
      <c r="U548" s="29"/>
      <c r="V548" s="29"/>
      <c r="W548" s="29"/>
      <c r="X548" s="29"/>
      <c r="Y548" s="29"/>
      <c r="Z548" s="29"/>
      <c r="AA548" s="29"/>
      <c r="AB548" s="29"/>
      <c r="AC548" s="29"/>
      <c r="AD548" s="29"/>
      <c r="AE548" s="29"/>
      <c r="AF548" s="29"/>
      <c r="AG548" s="29"/>
      <c r="AH548" s="29"/>
      <c r="AI548" s="29"/>
      <c r="AJ548" s="29"/>
    </row>
    <row r="549" spans="1:36" s="30" customFormat="1" ht="69" customHeight="1" x14ac:dyDescent="0.25">
      <c r="A549" s="117" t="s">
        <v>4706</v>
      </c>
      <c r="B549" s="121" t="s">
        <v>2337</v>
      </c>
      <c r="C549" s="122" t="s">
        <v>2339</v>
      </c>
      <c r="D549" s="122" t="s">
        <v>2340</v>
      </c>
      <c r="E549" s="123" t="s">
        <v>2338</v>
      </c>
      <c r="F549" s="132"/>
      <c r="G549" s="132"/>
      <c r="H549" s="132" t="s">
        <v>2339</v>
      </c>
      <c r="I549" s="132"/>
      <c r="J549" s="132"/>
      <c r="K549" s="132"/>
      <c r="L549" s="132"/>
      <c r="M549" s="132"/>
      <c r="N549" s="133"/>
      <c r="O549" s="133"/>
      <c r="P549" s="131"/>
      <c r="Q549" s="116" t="s">
        <v>92</v>
      </c>
      <c r="R549" s="116" t="s">
        <v>2285</v>
      </c>
      <c r="S549" s="116" t="s">
        <v>4885</v>
      </c>
      <c r="U549" s="29"/>
      <c r="V549" s="29"/>
      <c r="W549" s="29"/>
      <c r="X549" s="29"/>
      <c r="Y549" s="29"/>
      <c r="Z549" s="29"/>
      <c r="AA549" s="29"/>
      <c r="AB549" s="29"/>
      <c r="AC549" s="29"/>
      <c r="AD549" s="29"/>
      <c r="AE549" s="29"/>
      <c r="AF549" s="29"/>
      <c r="AG549" s="29"/>
      <c r="AH549" s="29"/>
      <c r="AI549" s="29"/>
      <c r="AJ549" s="29"/>
    </row>
    <row r="550" spans="1:36" s="30" customFormat="1" ht="69" customHeight="1" x14ac:dyDescent="0.25">
      <c r="A550" s="117" t="s">
        <v>4706</v>
      </c>
      <c r="B550" s="121" t="s">
        <v>2341</v>
      </c>
      <c r="C550" s="122" t="s">
        <v>2346</v>
      </c>
      <c r="D550" s="122" t="s">
        <v>2347</v>
      </c>
      <c r="E550" s="123" t="s">
        <v>2342</v>
      </c>
      <c r="F550" s="132" t="s">
        <v>2343</v>
      </c>
      <c r="G550" s="132" t="s">
        <v>91</v>
      </c>
      <c r="H550" s="132" t="s">
        <v>2344</v>
      </c>
      <c r="I550" s="132" t="s">
        <v>132</v>
      </c>
      <c r="J550" s="132" t="s">
        <v>2345</v>
      </c>
      <c r="K550" s="132">
        <v>2000</v>
      </c>
      <c r="L550" s="132">
        <v>1134.8</v>
      </c>
      <c r="M550" s="132">
        <v>2000</v>
      </c>
      <c r="N550" s="133">
        <v>2000</v>
      </c>
      <c r="O550" s="133">
        <v>865.26</v>
      </c>
      <c r="P550" s="131">
        <v>2000</v>
      </c>
      <c r="Q550" s="116" t="s">
        <v>157</v>
      </c>
      <c r="R550" s="116" t="s">
        <v>4781</v>
      </c>
      <c r="S550" s="116" t="s">
        <v>4877</v>
      </c>
      <c r="U550" s="29"/>
      <c r="V550" s="29"/>
      <c r="W550" s="29"/>
      <c r="X550" s="29"/>
      <c r="Y550" s="29"/>
      <c r="Z550" s="29"/>
      <c r="AA550" s="29"/>
      <c r="AB550" s="29"/>
      <c r="AC550" s="29"/>
      <c r="AD550" s="29"/>
      <c r="AE550" s="29"/>
      <c r="AF550" s="29"/>
      <c r="AG550" s="29"/>
      <c r="AH550" s="29"/>
      <c r="AI550" s="29"/>
      <c r="AJ550" s="29"/>
    </row>
    <row r="551" spans="1:36" s="30" customFormat="1" ht="69" customHeight="1" x14ac:dyDescent="0.25">
      <c r="A551" s="117" t="s">
        <v>4706</v>
      </c>
      <c r="B551" s="121" t="s">
        <v>2341</v>
      </c>
      <c r="C551" s="122" t="s">
        <v>2346</v>
      </c>
      <c r="D551" s="122" t="s">
        <v>2347</v>
      </c>
      <c r="E551" s="123" t="s">
        <v>2342</v>
      </c>
      <c r="F551" s="132" t="s">
        <v>2348</v>
      </c>
      <c r="G551" s="132" t="s">
        <v>91</v>
      </c>
      <c r="H551" s="132" t="s">
        <v>2344</v>
      </c>
      <c r="I551" s="132" t="s">
        <v>132</v>
      </c>
      <c r="J551" s="132"/>
      <c r="K551" s="132"/>
      <c r="L551" s="132"/>
      <c r="M551" s="132"/>
      <c r="N551" s="133"/>
      <c r="O551" s="133"/>
      <c r="P551" s="131"/>
      <c r="Q551" s="116" t="s">
        <v>157</v>
      </c>
      <c r="R551" s="116" t="s">
        <v>4781</v>
      </c>
      <c r="S551" s="116" t="s">
        <v>4877</v>
      </c>
      <c r="U551" s="29"/>
      <c r="V551" s="29"/>
      <c r="W551" s="29"/>
      <c r="X551" s="29"/>
      <c r="Y551" s="29"/>
      <c r="Z551" s="29"/>
      <c r="AA551" s="29"/>
      <c r="AB551" s="29"/>
      <c r="AC551" s="29"/>
      <c r="AD551" s="29"/>
      <c r="AE551" s="29"/>
      <c r="AF551" s="29"/>
      <c r="AG551" s="29"/>
      <c r="AH551" s="29"/>
      <c r="AI551" s="29"/>
      <c r="AJ551" s="29"/>
    </row>
    <row r="552" spans="1:36" s="30" customFormat="1" ht="69" customHeight="1" x14ac:dyDescent="0.25">
      <c r="A552" s="117" t="s">
        <v>4706</v>
      </c>
      <c r="B552" s="121" t="s">
        <v>2341</v>
      </c>
      <c r="C552" s="122" t="s">
        <v>2346</v>
      </c>
      <c r="D552" s="122" t="s">
        <v>2347</v>
      </c>
      <c r="E552" s="123" t="s">
        <v>2342</v>
      </c>
      <c r="F552" s="132" t="s">
        <v>2349</v>
      </c>
      <c r="G552" s="132" t="s">
        <v>91</v>
      </c>
      <c r="H552" s="132" t="s">
        <v>2344</v>
      </c>
      <c r="I552" s="132" t="s">
        <v>132</v>
      </c>
      <c r="J552" s="132"/>
      <c r="K552" s="132"/>
      <c r="L552" s="132"/>
      <c r="M552" s="132"/>
      <c r="N552" s="133"/>
      <c r="O552" s="133"/>
      <c r="P552" s="131"/>
      <c r="Q552" s="116" t="s">
        <v>157</v>
      </c>
      <c r="R552" s="116" t="s">
        <v>4781</v>
      </c>
      <c r="S552" s="116" t="s">
        <v>4877</v>
      </c>
      <c r="U552" s="29"/>
      <c r="V552" s="29"/>
      <c r="W552" s="29"/>
      <c r="X552" s="29"/>
      <c r="Y552" s="29"/>
      <c r="Z552" s="29"/>
      <c r="AA552" s="29"/>
      <c r="AB552" s="29"/>
      <c r="AC552" s="29"/>
      <c r="AD552" s="29"/>
      <c r="AE552" s="29"/>
      <c r="AF552" s="29"/>
      <c r="AG552" s="29"/>
      <c r="AH552" s="29"/>
      <c r="AI552" s="29"/>
      <c r="AJ552" s="29"/>
    </row>
    <row r="553" spans="1:36" s="30" customFormat="1" ht="69" customHeight="1" x14ac:dyDescent="0.25">
      <c r="A553" s="117" t="s">
        <v>4706</v>
      </c>
      <c r="B553" s="121" t="s">
        <v>791</v>
      </c>
      <c r="C553" s="122" t="s">
        <v>2370</v>
      </c>
      <c r="D553" s="122" t="s">
        <v>2371</v>
      </c>
      <c r="E553" s="123" t="s">
        <v>2362</v>
      </c>
      <c r="F553" s="132" t="s">
        <v>2363</v>
      </c>
      <c r="G553" s="132" t="s">
        <v>91</v>
      </c>
      <c r="H553" s="132" t="s">
        <v>2364</v>
      </c>
      <c r="I553" s="132">
        <v>0</v>
      </c>
      <c r="J553" s="132" t="s">
        <v>2365</v>
      </c>
      <c r="K553" s="132" t="s">
        <v>2366</v>
      </c>
      <c r="L553" s="136" t="s">
        <v>2367</v>
      </c>
      <c r="M553" s="132" t="s">
        <v>2368</v>
      </c>
      <c r="N553" s="134">
        <v>25000</v>
      </c>
      <c r="O553" s="133">
        <v>25000</v>
      </c>
      <c r="P553" s="131"/>
      <c r="Q553" s="116" t="s">
        <v>98</v>
      </c>
      <c r="R553" s="116" t="s">
        <v>4837</v>
      </c>
      <c r="S553" s="116"/>
      <c r="U553" s="29"/>
      <c r="V553" s="29"/>
      <c r="W553" s="29"/>
      <c r="X553" s="29"/>
      <c r="Y553" s="29"/>
      <c r="Z553" s="29"/>
      <c r="AA553" s="29"/>
      <c r="AB553" s="29"/>
      <c r="AC553" s="29"/>
      <c r="AD553" s="29"/>
      <c r="AE553" s="29"/>
      <c r="AF553" s="29"/>
      <c r="AG553" s="29"/>
      <c r="AH553" s="29"/>
      <c r="AI553" s="29"/>
      <c r="AJ553" s="29"/>
    </row>
    <row r="554" spans="1:36" s="30" customFormat="1" ht="69" customHeight="1" x14ac:dyDescent="0.25">
      <c r="A554" s="117" t="s">
        <v>4706</v>
      </c>
      <c r="B554" s="121" t="s">
        <v>791</v>
      </c>
      <c r="C554" s="122" t="s">
        <v>2360</v>
      </c>
      <c r="D554" s="122" t="s">
        <v>2361</v>
      </c>
      <c r="E554" s="123" t="s">
        <v>2356</v>
      </c>
      <c r="F554" s="132" t="s">
        <v>2357</v>
      </c>
      <c r="G554" s="132" t="s">
        <v>940</v>
      </c>
      <c r="H554" s="132" t="s">
        <v>2358</v>
      </c>
      <c r="I554" s="132" t="s">
        <v>794</v>
      </c>
      <c r="J554" s="132"/>
      <c r="K554" s="132"/>
      <c r="L554" s="136"/>
      <c r="M554" s="132"/>
      <c r="N554" s="134">
        <v>5000</v>
      </c>
      <c r="O554" s="133">
        <v>2977.53</v>
      </c>
      <c r="P554" s="131">
        <v>6500</v>
      </c>
      <c r="Q554" s="116" t="s">
        <v>92</v>
      </c>
      <c r="R554" s="116" t="s">
        <v>4878</v>
      </c>
      <c r="S554" s="116"/>
      <c r="U554" s="29"/>
      <c r="V554" s="29"/>
      <c r="W554" s="29"/>
      <c r="X554" s="29"/>
      <c r="Y554" s="29"/>
      <c r="Z554" s="29"/>
      <c r="AA554" s="29"/>
      <c r="AB554" s="29"/>
      <c r="AC554" s="29"/>
      <c r="AD554" s="29"/>
      <c r="AE554" s="29"/>
      <c r="AF554" s="29"/>
      <c r="AG554" s="29"/>
      <c r="AH554" s="29"/>
      <c r="AI554" s="29"/>
      <c r="AJ554" s="29"/>
    </row>
    <row r="555" spans="1:36" s="30" customFormat="1" ht="69" customHeight="1" x14ac:dyDescent="0.25">
      <c r="A555" s="117" t="s">
        <v>4706</v>
      </c>
      <c r="B555" s="121" t="s">
        <v>791</v>
      </c>
      <c r="C555" s="122" t="s">
        <v>2354</v>
      </c>
      <c r="D555" s="122" t="s">
        <v>2355</v>
      </c>
      <c r="E555" s="123" t="s">
        <v>2350</v>
      </c>
      <c r="F555" s="132" t="s">
        <v>2351</v>
      </c>
      <c r="G555" s="132" t="s">
        <v>91</v>
      </c>
      <c r="H555" s="132" t="s">
        <v>2352</v>
      </c>
      <c r="I555" s="132" t="s">
        <v>112</v>
      </c>
      <c r="J555" s="132" t="s">
        <v>2353</v>
      </c>
      <c r="K555" s="132">
        <v>2</v>
      </c>
      <c r="L555" s="136">
        <v>1</v>
      </c>
      <c r="M555" s="132">
        <v>3</v>
      </c>
      <c r="N555" s="134">
        <v>15000</v>
      </c>
      <c r="O555" s="133">
        <v>0</v>
      </c>
      <c r="P555" s="131">
        <v>15000</v>
      </c>
      <c r="Q555" s="116" t="s">
        <v>92</v>
      </c>
      <c r="R555" s="116" t="s">
        <v>4878</v>
      </c>
      <c r="S555" s="116"/>
      <c r="U555" s="29"/>
      <c r="V555" s="29"/>
      <c r="W555" s="29"/>
      <c r="X555" s="29"/>
      <c r="Y555" s="29"/>
      <c r="Z555" s="29"/>
      <c r="AA555" s="29"/>
      <c r="AB555" s="29"/>
      <c r="AC555" s="29"/>
      <c r="AD555" s="29"/>
      <c r="AE555" s="29"/>
      <c r="AF555" s="29"/>
      <c r="AG555" s="29"/>
      <c r="AH555" s="29"/>
      <c r="AI555" s="29"/>
      <c r="AJ555" s="29"/>
    </row>
    <row r="556" spans="1:36" s="30" customFormat="1" ht="69" customHeight="1" x14ac:dyDescent="0.25">
      <c r="A556" s="119" t="s">
        <v>4702</v>
      </c>
      <c r="B556" s="121" t="s">
        <v>791</v>
      </c>
      <c r="C556" s="122" t="s">
        <v>2378</v>
      </c>
      <c r="D556" s="122" t="s">
        <v>2379</v>
      </c>
      <c r="E556" s="123" t="s">
        <v>2372</v>
      </c>
      <c r="F556" s="132" t="s">
        <v>2373</v>
      </c>
      <c r="G556" s="132" t="s">
        <v>91</v>
      </c>
      <c r="H556" s="132" t="s">
        <v>2374</v>
      </c>
      <c r="I556" s="132" t="s">
        <v>2375</v>
      </c>
      <c r="J556" s="132" t="s">
        <v>2376</v>
      </c>
      <c r="K556" s="132">
        <v>0.6</v>
      </c>
      <c r="L556" s="136" t="s">
        <v>2377</v>
      </c>
      <c r="M556" s="132">
        <v>0.8</v>
      </c>
      <c r="N556" s="134">
        <v>40000</v>
      </c>
      <c r="O556" s="133">
        <v>21368.55</v>
      </c>
      <c r="P556" s="131">
        <v>40000</v>
      </c>
      <c r="Q556" s="116" t="s">
        <v>98</v>
      </c>
      <c r="R556" s="116" t="s">
        <v>4886</v>
      </c>
      <c r="S556" s="116"/>
      <c r="U556" s="29"/>
      <c r="V556" s="29"/>
      <c r="W556" s="29"/>
      <c r="X556" s="29"/>
      <c r="Y556" s="29"/>
      <c r="Z556" s="29"/>
      <c r="AA556" s="29"/>
      <c r="AB556" s="29"/>
      <c r="AC556" s="29"/>
      <c r="AD556" s="29"/>
      <c r="AE556" s="29"/>
      <c r="AF556" s="29"/>
      <c r="AG556" s="29"/>
      <c r="AH556" s="29"/>
      <c r="AI556" s="29"/>
      <c r="AJ556" s="29"/>
    </row>
    <row r="557" spans="1:36" s="30" customFormat="1" ht="69" customHeight="1" x14ac:dyDescent="0.25">
      <c r="A557" s="119" t="s">
        <v>4702</v>
      </c>
      <c r="B557" s="121" t="s">
        <v>791</v>
      </c>
      <c r="C557" s="122" t="s">
        <v>2386</v>
      </c>
      <c r="D557" s="122" t="s">
        <v>2387</v>
      </c>
      <c r="E557" s="123" t="s">
        <v>2380</v>
      </c>
      <c r="F557" s="132" t="s">
        <v>2381</v>
      </c>
      <c r="G557" s="132" t="s">
        <v>91</v>
      </c>
      <c r="H557" s="132" t="s">
        <v>2382</v>
      </c>
      <c r="I557" s="132" t="s">
        <v>2383</v>
      </c>
      <c r="J557" s="132" t="s">
        <v>2384</v>
      </c>
      <c r="K557" s="132">
        <v>1</v>
      </c>
      <c r="L557" s="136">
        <v>0.95</v>
      </c>
      <c r="M557" s="132">
        <v>1</v>
      </c>
      <c r="N557" s="134">
        <v>118800</v>
      </c>
      <c r="O557" s="133">
        <v>19893.73</v>
      </c>
      <c r="P557" s="131">
        <v>124740</v>
      </c>
      <c r="Q557" s="116" t="s">
        <v>98</v>
      </c>
      <c r="R557" s="116" t="s">
        <v>4884</v>
      </c>
      <c r="S557" s="116"/>
      <c r="U557" s="29"/>
      <c r="V557" s="29"/>
      <c r="W557" s="29"/>
      <c r="X557" s="29"/>
      <c r="Y557" s="29"/>
      <c r="Z557" s="29"/>
      <c r="AA557" s="29"/>
      <c r="AB557" s="29"/>
      <c r="AC557" s="29"/>
      <c r="AD557" s="29"/>
      <c r="AE557" s="29"/>
      <c r="AF557" s="29"/>
      <c r="AG557" s="29"/>
      <c r="AH557" s="29"/>
      <c r="AI557" s="29"/>
      <c r="AJ557" s="29"/>
    </row>
    <row r="558" spans="1:36" s="30" customFormat="1" ht="69" customHeight="1" x14ac:dyDescent="0.25">
      <c r="A558" s="117" t="s">
        <v>4706</v>
      </c>
      <c r="B558" s="121" t="s">
        <v>791</v>
      </c>
      <c r="C558" s="122" t="s">
        <v>2394</v>
      </c>
      <c r="D558" s="122" t="s">
        <v>2395</v>
      </c>
      <c r="E558" s="123" t="s">
        <v>2388</v>
      </c>
      <c r="F558" s="132" t="s">
        <v>2389</v>
      </c>
      <c r="G558" s="132" t="s">
        <v>91</v>
      </c>
      <c r="H558" s="132" t="s">
        <v>2390</v>
      </c>
      <c r="I558" s="132" t="s">
        <v>2391</v>
      </c>
      <c r="J558" s="132" t="s">
        <v>2392</v>
      </c>
      <c r="K558" s="132">
        <v>1</v>
      </c>
      <c r="L558" s="136">
        <v>0.6</v>
      </c>
      <c r="M558" s="132">
        <v>1</v>
      </c>
      <c r="N558" s="134">
        <v>50000</v>
      </c>
      <c r="O558" s="133">
        <v>16222.989999999998</v>
      </c>
      <c r="P558" s="131">
        <v>60000</v>
      </c>
      <c r="Q558" s="116" t="s">
        <v>140</v>
      </c>
      <c r="R558" s="116" t="s">
        <v>250</v>
      </c>
      <c r="S558" s="116"/>
      <c r="U558" s="29"/>
      <c r="V558" s="29"/>
      <c r="W558" s="29"/>
      <c r="X558" s="29"/>
      <c r="Y558" s="29"/>
      <c r="Z558" s="29"/>
      <c r="AA558" s="29"/>
      <c r="AB558" s="29"/>
      <c r="AC558" s="29"/>
      <c r="AD558" s="29"/>
      <c r="AE558" s="29"/>
      <c r="AF558" s="29"/>
      <c r="AG558" s="29"/>
      <c r="AH558" s="29"/>
      <c r="AI558" s="29"/>
      <c r="AJ558" s="29"/>
    </row>
    <row r="559" spans="1:36" s="30" customFormat="1" ht="69" customHeight="1" x14ac:dyDescent="0.25">
      <c r="A559" s="20"/>
      <c r="B559" s="121" t="s">
        <v>791</v>
      </c>
      <c r="C559" s="122" t="s">
        <v>2403</v>
      </c>
      <c r="D559" s="122" t="s">
        <v>2404</v>
      </c>
      <c r="E559" s="123" t="s">
        <v>2396</v>
      </c>
      <c r="F559" s="132" t="s">
        <v>2397</v>
      </c>
      <c r="G559" s="132" t="s">
        <v>91</v>
      </c>
      <c r="H559" s="132" t="s">
        <v>2398</v>
      </c>
      <c r="I559" s="132" t="s">
        <v>794</v>
      </c>
      <c r="J559" s="132" t="s">
        <v>2399</v>
      </c>
      <c r="K559" s="132">
        <v>10</v>
      </c>
      <c r="L559" s="136" t="s">
        <v>2400</v>
      </c>
      <c r="M559" s="132" t="s">
        <v>2401</v>
      </c>
      <c r="N559" s="134">
        <v>6000</v>
      </c>
      <c r="O559" s="133">
        <v>0</v>
      </c>
      <c r="P559" s="131">
        <v>15000</v>
      </c>
      <c r="Q559" s="116" t="s">
        <v>98</v>
      </c>
      <c r="R559" s="116" t="s">
        <v>4884</v>
      </c>
      <c r="S559" s="116"/>
      <c r="U559" s="29"/>
      <c r="V559" s="29"/>
      <c r="W559" s="29"/>
      <c r="X559" s="29"/>
      <c r="Y559" s="29"/>
      <c r="Z559" s="29"/>
      <c r="AA559" s="29"/>
      <c r="AB559" s="29"/>
      <c r="AC559" s="29"/>
      <c r="AD559" s="29"/>
      <c r="AE559" s="29"/>
      <c r="AF559" s="29"/>
      <c r="AG559" s="29"/>
      <c r="AH559" s="29"/>
      <c r="AI559" s="29"/>
      <c r="AJ559" s="29"/>
    </row>
    <row r="560" spans="1:36" s="30" customFormat="1" ht="69" customHeight="1" x14ac:dyDescent="0.25">
      <c r="A560" s="119" t="s">
        <v>4702</v>
      </c>
      <c r="B560" s="121" t="s">
        <v>791</v>
      </c>
      <c r="C560" s="122" t="s">
        <v>2411</v>
      </c>
      <c r="D560" s="122" t="s">
        <v>2412</v>
      </c>
      <c r="E560" s="123" t="s">
        <v>2405</v>
      </c>
      <c r="F560" s="132" t="s">
        <v>2406</v>
      </c>
      <c r="G560" s="132" t="s">
        <v>91</v>
      </c>
      <c r="H560" s="132" t="s">
        <v>2407</v>
      </c>
      <c r="I560" s="132" t="s">
        <v>2408</v>
      </c>
      <c r="J560" s="132" t="s">
        <v>2409</v>
      </c>
      <c r="K560" s="132">
        <v>1</v>
      </c>
      <c r="L560" s="136">
        <v>0.2</v>
      </c>
      <c r="M560" s="132">
        <v>1</v>
      </c>
      <c r="N560" s="134">
        <v>15000</v>
      </c>
      <c r="O560" s="133">
        <v>11909.65</v>
      </c>
      <c r="P560" s="131">
        <v>15000</v>
      </c>
      <c r="Q560" s="116" t="s">
        <v>98</v>
      </c>
      <c r="R560" s="116" t="s">
        <v>4886</v>
      </c>
      <c r="S560" s="116"/>
      <c r="U560" s="29"/>
      <c r="V560" s="29"/>
      <c r="W560" s="29"/>
      <c r="X560" s="29"/>
      <c r="Y560" s="29"/>
      <c r="Z560" s="29"/>
      <c r="AA560" s="29"/>
      <c r="AB560" s="29"/>
      <c r="AC560" s="29"/>
      <c r="AD560" s="29"/>
      <c r="AE560" s="29"/>
      <c r="AF560" s="29"/>
      <c r="AG560" s="29"/>
      <c r="AH560" s="29"/>
      <c r="AI560" s="29"/>
      <c r="AJ560" s="29"/>
    </row>
    <row r="561" spans="1:36" s="30" customFormat="1" ht="69" customHeight="1" x14ac:dyDescent="0.25">
      <c r="A561" s="119" t="s">
        <v>4702</v>
      </c>
      <c r="B561" s="121" t="s">
        <v>791</v>
      </c>
      <c r="C561" s="122" t="s">
        <v>2422</v>
      </c>
      <c r="D561" s="122" t="s">
        <v>2423</v>
      </c>
      <c r="E561" s="123" t="s">
        <v>2413</v>
      </c>
      <c r="F561" s="132" t="s">
        <v>2414</v>
      </c>
      <c r="G561" s="132" t="s">
        <v>91</v>
      </c>
      <c r="H561" s="132" t="s">
        <v>2415</v>
      </c>
      <c r="I561" s="132" t="s">
        <v>2416</v>
      </c>
      <c r="J561" s="132" t="s">
        <v>2417</v>
      </c>
      <c r="K561" s="132" t="s">
        <v>2418</v>
      </c>
      <c r="L561" s="136" t="s">
        <v>2419</v>
      </c>
      <c r="M561" s="132" t="s">
        <v>2420</v>
      </c>
      <c r="N561" s="134">
        <v>60000</v>
      </c>
      <c r="O561" s="133">
        <v>14021.22</v>
      </c>
      <c r="P561" s="131">
        <v>80000</v>
      </c>
      <c r="Q561" s="116" t="s">
        <v>98</v>
      </c>
      <c r="R561" s="116" t="s">
        <v>4886</v>
      </c>
      <c r="S561" s="116"/>
      <c r="U561" s="29"/>
      <c r="V561" s="29"/>
      <c r="W561" s="29"/>
      <c r="X561" s="29"/>
      <c r="Y561" s="29"/>
      <c r="Z561" s="29"/>
      <c r="AA561" s="29"/>
      <c r="AB561" s="29"/>
      <c r="AC561" s="29"/>
      <c r="AD561" s="29"/>
      <c r="AE561" s="29"/>
      <c r="AF561" s="29"/>
      <c r="AG561" s="29"/>
      <c r="AH561" s="29"/>
      <c r="AI561" s="29"/>
      <c r="AJ561" s="29"/>
    </row>
    <row r="562" spans="1:36" s="30" customFormat="1" ht="69" customHeight="1" x14ac:dyDescent="0.25">
      <c r="A562" s="117" t="s">
        <v>4706</v>
      </c>
      <c r="B562" s="121" t="s">
        <v>791</v>
      </c>
      <c r="C562" s="122" t="s">
        <v>2428</v>
      </c>
      <c r="D562" s="122" t="s">
        <v>2429</v>
      </c>
      <c r="E562" s="123" t="s">
        <v>2424</v>
      </c>
      <c r="F562" s="132" t="s">
        <v>2425</v>
      </c>
      <c r="G562" s="132" t="s">
        <v>91</v>
      </c>
      <c r="H562" s="132" t="s">
        <v>2426</v>
      </c>
      <c r="I562" s="132">
        <v>39692.6</v>
      </c>
      <c r="J562" s="132" t="s">
        <v>2427</v>
      </c>
      <c r="K562" s="132" t="s">
        <v>2427</v>
      </c>
      <c r="L562" s="136"/>
      <c r="M562" s="132">
        <v>1</v>
      </c>
      <c r="N562" s="134">
        <v>15000</v>
      </c>
      <c r="O562" s="133">
        <v>2702.62</v>
      </c>
      <c r="P562" s="131">
        <v>15000</v>
      </c>
      <c r="Q562" s="116" t="s">
        <v>140</v>
      </c>
      <c r="R562" s="116" t="s">
        <v>4801</v>
      </c>
      <c r="S562" s="116"/>
      <c r="U562" s="29"/>
      <c r="V562" s="29"/>
      <c r="W562" s="29"/>
      <c r="X562" s="29"/>
      <c r="Y562" s="29"/>
      <c r="Z562" s="29"/>
      <c r="AA562" s="29"/>
      <c r="AB562" s="29"/>
      <c r="AC562" s="29"/>
      <c r="AD562" s="29"/>
      <c r="AE562" s="29"/>
      <c r="AF562" s="29"/>
      <c r="AG562" s="29"/>
      <c r="AH562" s="29"/>
      <c r="AI562" s="29"/>
      <c r="AJ562" s="29"/>
    </row>
    <row r="563" spans="1:36" s="30" customFormat="1" ht="69" customHeight="1" x14ac:dyDescent="0.25">
      <c r="A563" s="117" t="s">
        <v>4706</v>
      </c>
      <c r="B563" s="121" t="s">
        <v>791</v>
      </c>
      <c r="C563" s="122" t="s">
        <v>2432</v>
      </c>
      <c r="D563" s="122" t="s">
        <v>2433</v>
      </c>
      <c r="E563" s="123" t="s">
        <v>2430</v>
      </c>
      <c r="F563" s="132" t="s">
        <v>2430</v>
      </c>
      <c r="G563" s="132" t="s">
        <v>91</v>
      </c>
      <c r="H563" s="132" t="s">
        <v>2431</v>
      </c>
      <c r="I563" s="132">
        <v>14353.02</v>
      </c>
      <c r="J563" s="132" t="s">
        <v>2427</v>
      </c>
      <c r="K563" s="132" t="s">
        <v>2427</v>
      </c>
      <c r="L563" s="136"/>
      <c r="M563" s="132">
        <v>1</v>
      </c>
      <c r="N563" s="134">
        <v>15000</v>
      </c>
      <c r="O563" s="133">
        <v>0</v>
      </c>
      <c r="P563" s="131">
        <v>15000</v>
      </c>
      <c r="Q563" s="116" t="s">
        <v>140</v>
      </c>
      <c r="R563" s="116" t="s">
        <v>4801</v>
      </c>
      <c r="S563" s="116"/>
      <c r="U563" s="29"/>
      <c r="V563" s="29"/>
      <c r="W563" s="29"/>
      <c r="X563" s="29"/>
      <c r="Y563" s="29"/>
      <c r="Z563" s="29"/>
      <c r="AA563" s="29"/>
      <c r="AB563" s="29"/>
      <c r="AC563" s="29"/>
      <c r="AD563" s="29"/>
      <c r="AE563" s="29"/>
      <c r="AF563" s="29"/>
      <c r="AG563" s="29"/>
      <c r="AH563" s="29"/>
      <c r="AI563" s="29"/>
      <c r="AJ563" s="29"/>
    </row>
    <row r="564" spans="1:36" s="30" customFormat="1" ht="69" customHeight="1" x14ac:dyDescent="0.25">
      <c r="A564" s="117" t="s">
        <v>4706</v>
      </c>
      <c r="B564" s="121" t="s">
        <v>791</v>
      </c>
      <c r="C564" s="122" t="s">
        <v>2438</v>
      </c>
      <c r="D564" s="122" t="s">
        <v>2439</v>
      </c>
      <c r="E564" s="123" t="s">
        <v>2434</v>
      </c>
      <c r="F564" s="132" t="s">
        <v>2435</v>
      </c>
      <c r="G564" s="132" t="s">
        <v>91</v>
      </c>
      <c r="H564" s="132" t="s">
        <v>2436</v>
      </c>
      <c r="I564" s="132">
        <v>37517.24</v>
      </c>
      <c r="J564" s="132" t="s">
        <v>2437</v>
      </c>
      <c r="K564" s="132" t="s">
        <v>2437</v>
      </c>
      <c r="L564" s="136"/>
      <c r="M564" s="132">
        <v>1</v>
      </c>
      <c r="N564" s="134">
        <v>30000</v>
      </c>
      <c r="O564" s="133">
        <v>18643.629999999997</v>
      </c>
      <c r="P564" s="131">
        <v>30000</v>
      </c>
      <c r="Q564" s="116" t="s">
        <v>140</v>
      </c>
      <c r="R564" s="116" t="s">
        <v>4801</v>
      </c>
      <c r="S564" s="116"/>
      <c r="U564" s="29"/>
      <c r="V564" s="29"/>
      <c r="W564" s="29"/>
      <c r="X564" s="29"/>
      <c r="Y564" s="29"/>
      <c r="Z564" s="29"/>
      <c r="AA564" s="29"/>
      <c r="AB564" s="29"/>
      <c r="AC564" s="29"/>
      <c r="AD564" s="29"/>
      <c r="AE564" s="29"/>
      <c r="AF564" s="29"/>
      <c r="AG564" s="29"/>
      <c r="AH564" s="29"/>
      <c r="AI564" s="29"/>
      <c r="AJ564" s="29"/>
    </row>
    <row r="565" spans="1:36" s="30" customFormat="1" ht="69" customHeight="1" x14ac:dyDescent="0.25">
      <c r="A565" s="117" t="s">
        <v>4706</v>
      </c>
      <c r="B565" s="121" t="s">
        <v>2440</v>
      </c>
      <c r="C565" s="122" t="s">
        <v>2446</v>
      </c>
      <c r="D565" s="122" t="s">
        <v>2447</v>
      </c>
      <c r="E565" s="123" t="s">
        <v>2441</v>
      </c>
      <c r="F565" s="132" t="s">
        <v>2442</v>
      </c>
      <c r="G565" s="132"/>
      <c r="H565" s="132" t="s">
        <v>2443</v>
      </c>
      <c r="I565" s="132" t="s">
        <v>132</v>
      </c>
      <c r="J565" s="132"/>
      <c r="K565" s="132"/>
      <c r="L565" s="132"/>
      <c r="M565" s="132"/>
      <c r="N565" s="133">
        <v>69745.2</v>
      </c>
      <c r="O565" s="133">
        <v>72358.78</v>
      </c>
      <c r="P565" s="131">
        <v>72030.070000000007</v>
      </c>
      <c r="Q565" s="116" t="s">
        <v>2444</v>
      </c>
      <c r="R565" s="116" t="s">
        <v>4740</v>
      </c>
      <c r="S565" s="116" t="s">
        <v>4887</v>
      </c>
      <c r="U565" s="29"/>
      <c r="V565" s="29"/>
      <c r="W565" s="29"/>
      <c r="X565" s="29"/>
      <c r="Y565" s="29"/>
      <c r="Z565" s="29"/>
      <c r="AA565" s="29"/>
      <c r="AB565" s="29"/>
      <c r="AC565" s="29"/>
      <c r="AD565" s="29"/>
      <c r="AE565" s="29"/>
      <c r="AF565" s="29"/>
      <c r="AG565" s="29"/>
      <c r="AH565" s="29"/>
      <c r="AI565" s="29"/>
      <c r="AJ565" s="29"/>
    </row>
    <row r="566" spans="1:36" s="30" customFormat="1" ht="69" customHeight="1" x14ac:dyDescent="0.25">
      <c r="A566" s="117" t="s">
        <v>4706</v>
      </c>
      <c r="B566" s="121" t="s">
        <v>2440</v>
      </c>
      <c r="C566" s="122" t="s">
        <v>2454</v>
      </c>
      <c r="D566" s="122" t="s">
        <v>2455</v>
      </c>
      <c r="E566" s="123" t="s">
        <v>2449</v>
      </c>
      <c r="F566" s="132" t="s">
        <v>2450</v>
      </c>
      <c r="G566" s="132"/>
      <c r="H566" s="132" t="s">
        <v>2451</v>
      </c>
      <c r="I566" s="132" t="s">
        <v>132</v>
      </c>
      <c r="J566" s="132"/>
      <c r="K566" s="132"/>
      <c r="L566" s="132"/>
      <c r="M566" s="132"/>
      <c r="N566" s="133">
        <v>11000</v>
      </c>
      <c r="O566" s="133">
        <v>9043.64</v>
      </c>
      <c r="P566" s="131">
        <v>21000</v>
      </c>
      <c r="Q566" s="116" t="s">
        <v>2452</v>
      </c>
      <c r="R566" s="116" t="s">
        <v>4888</v>
      </c>
      <c r="S566" s="116"/>
      <c r="U566" s="29"/>
      <c r="V566" s="29"/>
      <c r="W566" s="29"/>
      <c r="X566" s="29"/>
      <c r="Y566" s="29"/>
      <c r="Z566" s="29"/>
      <c r="AA566" s="29"/>
      <c r="AB566" s="29"/>
      <c r="AC566" s="29"/>
      <c r="AD566" s="29"/>
      <c r="AE566" s="29"/>
      <c r="AF566" s="29"/>
      <c r="AG566" s="29"/>
      <c r="AH566" s="29"/>
      <c r="AI566" s="29"/>
      <c r="AJ566" s="29"/>
    </row>
    <row r="567" spans="1:36" s="30" customFormat="1" ht="69" customHeight="1" x14ac:dyDescent="0.25">
      <c r="A567" s="117" t="s">
        <v>4706</v>
      </c>
      <c r="B567" s="121" t="s">
        <v>2440</v>
      </c>
      <c r="C567" s="122" t="s">
        <v>2459</v>
      </c>
      <c r="D567" s="122" t="s">
        <v>2460</v>
      </c>
      <c r="E567" s="123" t="s">
        <v>2456</v>
      </c>
      <c r="F567" s="132" t="s">
        <v>2457</v>
      </c>
      <c r="G567" s="132"/>
      <c r="H567" s="132" t="s">
        <v>2458</v>
      </c>
      <c r="I567" s="132" t="s">
        <v>132</v>
      </c>
      <c r="J567" s="132"/>
      <c r="K567" s="132"/>
      <c r="L567" s="132"/>
      <c r="M567" s="132"/>
      <c r="N567" s="133">
        <v>3000</v>
      </c>
      <c r="O567" s="133">
        <v>2950</v>
      </c>
      <c r="P567" s="131">
        <v>3000</v>
      </c>
      <c r="Q567" s="116" t="s">
        <v>2444</v>
      </c>
      <c r="R567" s="116" t="s">
        <v>4740</v>
      </c>
      <c r="S567" s="116"/>
      <c r="U567" s="29"/>
      <c r="V567" s="29"/>
      <c r="W567" s="29"/>
      <c r="X567" s="29"/>
      <c r="Y567" s="29"/>
      <c r="Z567" s="29"/>
      <c r="AA567" s="29"/>
      <c r="AB567" s="29"/>
      <c r="AC567" s="29"/>
      <c r="AD567" s="29"/>
      <c r="AE567" s="29"/>
      <c r="AF567" s="29"/>
      <c r="AG567" s="29"/>
      <c r="AH567" s="29"/>
      <c r="AI567" s="29"/>
      <c r="AJ567" s="29"/>
    </row>
    <row r="568" spans="1:36" s="30" customFormat="1" ht="69" customHeight="1" x14ac:dyDescent="0.25">
      <c r="A568" s="117" t="s">
        <v>4706</v>
      </c>
      <c r="B568" s="121" t="s">
        <v>2440</v>
      </c>
      <c r="C568" s="122" t="s">
        <v>2465</v>
      </c>
      <c r="D568" s="122" t="s">
        <v>2466</v>
      </c>
      <c r="E568" s="123" t="s">
        <v>2461</v>
      </c>
      <c r="F568" s="132" t="s">
        <v>2462</v>
      </c>
      <c r="G568" s="132"/>
      <c r="H568" s="132" t="s">
        <v>2463</v>
      </c>
      <c r="I568" s="132" t="s">
        <v>132</v>
      </c>
      <c r="J568" s="132"/>
      <c r="K568" s="132"/>
      <c r="L568" s="132"/>
      <c r="M568" s="132"/>
      <c r="N568" s="133">
        <v>200256.58</v>
      </c>
      <c r="O568" s="133">
        <v>200079.56</v>
      </c>
      <c r="P568" s="131">
        <v>221884.94</v>
      </c>
      <c r="Q568" s="116" t="s">
        <v>92</v>
      </c>
      <c r="R568" s="116" t="s">
        <v>4878</v>
      </c>
      <c r="S568" s="116" t="s">
        <v>4889</v>
      </c>
      <c r="U568" s="29"/>
      <c r="V568" s="29"/>
      <c r="W568" s="29"/>
      <c r="X568" s="29"/>
      <c r="Y568" s="29"/>
      <c r="Z568" s="29"/>
      <c r="AA568" s="29"/>
      <c r="AB568" s="29"/>
      <c r="AC568" s="29"/>
      <c r="AD568" s="29"/>
      <c r="AE568" s="29"/>
      <c r="AF568" s="29"/>
      <c r="AG568" s="29"/>
      <c r="AH568" s="29"/>
      <c r="AI568" s="29"/>
      <c r="AJ568" s="29"/>
    </row>
    <row r="569" spans="1:36" s="30" customFormat="1" ht="69" customHeight="1" x14ac:dyDescent="0.25">
      <c r="A569" s="117" t="s">
        <v>4706</v>
      </c>
      <c r="B569" s="121" t="s">
        <v>2440</v>
      </c>
      <c r="C569" s="122" t="s">
        <v>2471</v>
      </c>
      <c r="D569" s="122" t="s">
        <v>2472</v>
      </c>
      <c r="E569" s="123" t="s">
        <v>2467</v>
      </c>
      <c r="F569" s="132" t="s">
        <v>2468</v>
      </c>
      <c r="G569" s="132"/>
      <c r="H569" s="132" t="s">
        <v>2469</v>
      </c>
      <c r="I569" s="132" t="s">
        <v>132</v>
      </c>
      <c r="J569" s="132"/>
      <c r="K569" s="132"/>
      <c r="L569" s="132"/>
      <c r="M569" s="132"/>
      <c r="N569" s="133">
        <v>231331.89</v>
      </c>
      <c r="O569" s="133">
        <v>225843.7</v>
      </c>
      <c r="P569" s="131">
        <v>228735.25</v>
      </c>
      <c r="Q569" s="116" t="s">
        <v>92</v>
      </c>
      <c r="R569" s="116" t="s">
        <v>4878</v>
      </c>
      <c r="S569" s="116"/>
      <c r="U569" s="29"/>
      <c r="V569" s="29"/>
      <c r="W569" s="29"/>
      <c r="X569" s="29"/>
      <c r="Y569" s="29"/>
      <c r="Z569" s="29"/>
      <c r="AA569" s="29"/>
      <c r="AB569" s="29"/>
      <c r="AC569" s="29"/>
      <c r="AD569" s="29"/>
      <c r="AE569" s="29"/>
      <c r="AF569" s="29"/>
      <c r="AG569" s="29"/>
      <c r="AH569" s="29"/>
      <c r="AI569" s="29"/>
      <c r="AJ569" s="29"/>
    </row>
    <row r="570" spans="1:36" s="30" customFormat="1" ht="69" customHeight="1" x14ac:dyDescent="0.25">
      <c r="A570" s="117" t="s">
        <v>4706</v>
      </c>
      <c r="B570" s="121" t="s">
        <v>2440</v>
      </c>
      <c r="C570" s="122" t="s">
        <v>2477</v>
      </c>
      <c r="D570" s="122" t="s">
        <v>2478</v>
      </c>
      <c r="E570" s="123" t="s">
        <v>2473</v>
      </c>
      <c r="F570" s="132" t="s">
        <v>2474</v>
      </c>
      <c r="G570" s="132"/>
      <c r="H570" s="132" t="s">
        <v>2475</v>
      </c>
      <c r="I570" s="132" t="s">
        <v>132</v>
      </c>
      <c r="J570" s="132"/>
      <c r="K570" s="132"/>
      <c r="L570" s="132"/>
      <c r="M570" s="132"/>
      <c r="N570" s="133">
        <v>57633.87</v>
      </c>
      <c r="O570" s="133">
        <v>51290.01</v>
      </c>
      <c r="P570" s="131">
        <v>58854.7</v>
      </c>
      <c r="Q570" s="116" t="s">
        <v>92</v>
      </c>
      <c r="R570" s="116" t="s">
        <v>4878</v>
      </c>
      <c r="S570" s="116" t="s">
        <v>4890</v>
      </c>
      <c r="U570" s="29"/>
      <c r="V570" s="29"/>
      <c r="W570" s="29"/>
      <c r="X570" s="29"/>
      <c r="Y570" s="29"/>
      <c r="Z570" s="29"/>
      <c r="AA570" s="29"/>
      <c r="AB570" s="29"/>
      <c r="AC570" s="29"/>
      <c r="AD570" s="29"/>
      <c r="AE570" s="29"/>
      <c r="AF570" s="29"/>
      <c r="AG570" s="29"/>
      <c r="AH570" s="29"/>
      <c r="AI570" s="29"/>
      <c r="AJ570" s="29"/>
    </row>
    <row r="571" spans="1:36" s="30" customFormat="1" ht="69" customHeight="1" x14ac:dyDescent="0.25">
      <c r="A571" s="117" t="s">
        <v>4706</v>
      </c>
      <c r="B571" s="121" t="s">
        <v>2440</v>
      </c>
      <c r="C571" s="122" t="s">
        <v>2483</v>
      </c>
      <c r="D571" s="122" t="s">
        <v>2484</v>
      </c>
      <c r="E571" s="123" t="s">
        <v>2479</v>
      </c>
      <c r="F571" s="132" t="s">
        <v>2480</v>
      </c>
      <c r="G571" s="132"/>
      <c r="H571" s="132" t="s">
        <v>2481</v>
      </c>
      <c r="I571" s="132" t="s">
        <v>132</v>
      </c>
      <c r="J571" s="132"/>
      <c r="K571" s="132"/>
      <c r="L571" s="132"/>
      <c r="M571" s="132"/>
      <c r="N571" s="133">
        <v>67220.039999999994</v>
      </c>
      <c r="O571" s="133">
        <v>66977.039999999994</v>
      </c>
      <c r="P571" s="131">
        <v>68220</v>
      </c>
      <c r="Q571" s="116" t="s">
        <v>92</v>
      </c>
      <c r="R571" s="116" t="s">
        <v>4878</v>
      </c>
      <c r="S571" s="116" t="s">
        <v>4891</v>
      </c>
      <c r="U571" s="29"/>
      <c r="V571" s="29"/>
      <c r="W571" s="29"/>
      <c r="X571" s="29"/>
      <c r="Y571" s="29"/>
      <c r="Z571" s="29"/>
      <c r="AA571" s="29"/>
      <c r="AB571" s="29"/>
      <c r="AC571" s="29"/>
      <c r="AD571" s="29"/>
      <c r="AE571" s="29"/>
      <c r="AF571" s="29"/>
      <c r="AG571" s="29"/>
      <c r="AH571" s="29"/>
      <c r="AI571" s="29"/>
      <c r="AJ571" s="29"/>
    </row>
    <row r="572" spans="1:36" s="30" customFormat="1" ht="69" customHeight="1" x14ac:dyDescent="0.25">
      <c r="A572" s="117" t="s">
        <v>4706</v>
      </c>
      <c r="B572" s="121" t="s">
        <v>12</v>
      </c>
      <c r="C572" s="122" t="s">
        <v>2488</v>
      </c>
      <c r="D572" s="122" t="s">
        <v>2489</v>
      </c>
      <c r="E572" s="123" t="s">
        <v>2485</v>
      </c>
      <c r="F572" s="132"/>
      <c r="G572" s="132"/>
      <c r="H572" s="132" t="s">
        <v>2486</v>
      </c>
      <c r="I572" s="132"/>
      <c r="J572" s="132"/>
      <c r="K572" s="132"/>
      <c r="L572" s="132"/>
      <c r="M572" s="132"/>
      <c r="N572" s="133">
        <v>0</v>
      </c>
      <c r="O572" s="133"/>
      <c r="P572" s="131"/>
      <c r="Q572" s="116" t="s">
        <v>140</v>
      </c>
      <c r="R572" s="116" t="s">
        <v>4801</v>
      </c>
      <c r="S572" s="116"/>
      <c r="U572" s="29"/>
      <c r="V572" s="29"/>
      <c r="W572" s="29"/>
      <c r="X572" s="29"/>
      <c r="Y572" s="29"/>
      <c r="Z572" s="29"/>
      <c r="AA572" s="29"/>
      <c r="AB572" s="29"/>
      <c r="AC572" s="29"/>
      <c r="AD572" s="29"/>
      <c r="AE572" s="29"/>
      <c r="AF572" s="29"/>
      <c r="AG572" s="29"/>
      <c r="AH572" s="29"/>
      <c r="AI572" s="29"/>
      <c r="AJ572" s="29"/>
    </row>
    <row r="573" spans="1:36" s="30" customFormat="1" ht="69" customHeight="1" x14ac:dyDescent="0.25">
      <c r="A573" s="117" t="s">
        <v>4706</v>
      </c>
      <c r="B573" s="121" t="s">
        <v>2440</v>
      </c>
      <c r="C573" s="122" t="s">
        <v>2494</v>
      </c>
      <c r="D573" s="122" t="s">
        <v>2495</v>
      </c>
      <c r="E573" s="123" t="s">
        <v>2490</v>
      </c>
      <c r="F573" s="132" t="s">
        <v>2491</v>
      </c>
      <c r="G573" s="132"/>
      <c r="H573" s="132" t="s">
        <v>2492</v>
      </c>
      <c r="I573" s="132" t="s">
        <v>132</v>
      </c>
      <c r="J573" s="132"/>
      <c r="K573" s="132"/>
      <c r="L573" s="132"/>
      <c r="M573" s="132"/>
      <c r="N573" s="133">
        <v>14000</v>
      </c>
      <c r="O573" s="133">
        <v>12511.4</v>
      </c>
      <c r="P573" s="131">
        <v>12511.4</v>
      </c>
      <c r="Q573" s="116" t="s">
        <v>92</v>
      </c>
      <c r="R573" s="116" t="s">
        <v>4878</v>
      </c>
      <c r="S573" s="116" t="s">
        <v>4890</v>
      </c>
      <c r="U573" s="29"/>
      <c r="V573" s="29"/>
      <c r="W573" s="29"/>
      <c r="X573" s="29"/>
      <c r="Y573" s="29"/>
      <c r="Z573" s="29"/>
      <c r="AA573" s="29"/>
      <c r="AB573" s="29"/>
      <c r="AC573" s="29"/>
      <c r="AD573" s="29"/>
      <c r="AE573" s="29"/>
      <c r="AF573" s="29"/>
      <c r="AG573" s="29"/>
      <c r="AH573" s="29"/>
      <c r="AI573" s="29"/>
      <c r="AJ573" s="29"/>
    </row>
    <row r="574" spans="1:36" s="30" customFormat="1" ht="69" customHeight="1" x14ac:dyDescent="0.25">
      <c r="A574" s="117" t="s">
        <v>4706</v>
      </c>
      <c r="B574" s="121" t="s">
        <v>2496</v>
      </c>
      <c r="C574" s="122" t="s">
        <v>2500</v>
      </c>
      <c r="D574" s="122" t="s">
        <v>2501</v>
      </c>
      <c r="E574" s="123" t="s">
        <v>2441</v>
      </c>
      <c r="F574" s="132" t="s">
        <v>2497</v>
      </c>
      <c r="G574" s="132" t="s">
        <v>91</v>
      </c>
      <c r="H574" s="132" t="s">
        <v>2498</v>
      </c>
      <c r="I574" s="132" t="s">
        <v>132</v>
      </c>
      <c r="J574" s="132"/>
      <c r="K574" s="132"/>
      <c r="L574" s="132"/>
      <c r="M574" s="132"/>
      <c r="N574" s="133">
        <v>1724897.87</v>
      </c>
      <c r="O574" s="133">
        <v>1499726.07</v>
      </c>
      <c r="P574" s="131">
        <v>1456410.11</v>
      </c>
      <c r="Q574" s="116" t="s">
        <v>2444</v>
      </c>
      <c r="R574" s="116" t="s">
        <v>4740</v>
      </c>
      <c r="S574" s="116" t="s">
        <v>4892</v>
      </c>
      <c r="U574" s="29"/>
      <c r="V574" s="29"/>
      <c r="W574" s="29"/>
      <c r="X574" s="29"/>
      <c r="Y574" s="29"/>
      <c r="Z574" s="29"/>
      <c r="AA574" s="29"/>
      <c r="AB574" s="29"/>
      <c r="AC574" s="29"/>
      <c r="AD574" s="29"/>
      <c r="AE574" s="29"/>
      <c r="AF574" s="29"/>
      <c r="AG574" s="29"/>
      <c r="AH574" s="29"/>
      <c r="AI574" s="29"/>
      <c r="AJ574" s="29"/>
    </row>
    <row r="575" spans="1:36" s="30" customFormat="1" ht="69" customHeight="1" x14ac:dyDescent="0.25">
      <c r="A575" s="117" t="s">
        <v>4706</v>
      </c>
      <c r="B575" s="121" t="s">
        <v>2496</v>
      </c>
      <c r="C575" s="122" t="s">
        <v>2505</v>
      </c>
      <c r="D575" s="122" t="s">
        <v>2506</v>
      </c>
      <c r="E575" s="123" t="s">
        <v>2449</v>
      </c>
      <c r="F575" s="132" t="s">
        <v>2502</v>
      </c>
      <c r="G575" s="132" t="s">
        <v>91</v>
      </c>
      <c r="H575" s="132" t="s">
        <v>2503</v>
      </c>
      <c r="I575" s="132" t="s">
        <v>132</v>
      </c>
      <c r="J575" s="132"/>
      <c r="K575" s="132"/>
      <c r="L575" s="132"/>
      <c r="M575" s="132"/>
      <c r="N575" s="133">
        <v>210000</v>
      </c>
      <c r="O575" s="133">
        <v>99843.9</v>
      </c>
      <c r="P575" s="131">
        <v>270000</v>
      </c>
      <c r="Q575" s="116" t="s">
        <v>2452</v>
      </c>
      <c r="R575" s="116" t="s">
        <v>4888</v>
      </c>
      <c r="S575" s="116"/>
      <c r="U575" s="29"/>
      <c r="V575" s="29"/>
      <c r="W575" s="29"/>
      <c r="X575" s="29"/>
      <c r="Y575" s="29"/>
      <c r="Z575" s="29"/>
      <c r="AA575" s="29"/>
      <c r="AB575" s="29"/>
      <c r="AC575" s="29"/>
      <c r="AD575" s="29"/>
      <c r="AE575" s="29"/>
      <c r="AF575" s="29"/>
      <c r="AG575" s="29"/>
      <c r="AH575" s="29"/>
      <c r="AI575" s="29"/>
      <c r="AJ575" s="29"/>
    </row>
    <row r="576" spans="1:36" s="30" customFormat="1" ht="69" customHeight="1" x14ac:dyDescent="0.25">
      <c r="A576" s="117" t="s">
        <v>4706</v>
      </c>
      <c r="B576" s="121" t="s">
        <v>2496</v>
      </c>
      <c r="C576" s="122" t="s">
        <v>2511</v>
      </c>
      <c r="D576" s="122" t="s">
        <v>2512</v>
      </c>
      <c r="E576" s="123" t="s">
        <v>2507</v>
      </c>
      <c r="F576" s="132" t="s">
        <v>2508</v>
      </c>
      <c r="G576" s="132" t="s">
        <v>91</v>
      </c>
      <c r="H576" s="132" t="s">
        <v>2509</v>
      </c>
      <c r="I576" s="132" t="s">
        <v>132</v>
      </c>
      <c r="J576" s="132"/>
      <c r="K576" s="132"/>
      <c r="L576" s="132"/>
      <c r="M576" s="132"/>
      <c r="N576" s="133">
        <v>115000</v>
      </c>
      <c r="O576" s="133">
        <v>139733.60999999999</v>
      </c>
      <c r="P576" s="131">
        <v>75000</v>
      </c>
      <c r="Q576" s="116" t="s">
        <v>2444</v>
      </c>
      <c r="R576" s="116" t="s">
        <v>4740</v>
      </c>
      <c r="S576" s="116"/>
      <c r="U576" s="29"/>
      <c r="V576" s="29"/>
      <c r="W576" s="29"/>
      <c r="X576" s="29"/>
      <c r="Y576" s="29"/>
      <c r="Z576" s="29"/>
      <c r="AA576" s="29"/>
      <c r="AB576" s="29"/>
      <c r="AC576" s="29"/>
      <c r="AD576" s="29"/>
      <c r="AE576" s="29"/>
      <c r="AF576" s="29"/>
      <c r="AG576" s="29"/>
      <c r="AH576" s="29"/>
      <c r="AI576" s="29"/>
      <c r="AJ576" s="29"/>
    </row>
    <row r="577" spans="1:36" s="30" customFormat="1" ht="69" customHeight="1" x14ac:dyDescent="0.25">
      <c r="A577" s="117" t="s">
        <v>4706</v>
      </c>
      <c r="B577" s="121" t="s">
        <v>2496</v>
      </c>
      <c r="C577" s="122" t="s">
        <v>2515</v>
      </c>
      <c r="D577" s="122" t="s">
        <v>2516</v>
      </c>
      <c r="E577" s="123" t="s">
        <v>2456</v>
      </c>
      <c r="F577" s="132" t="s">
        <v>2513</v>
      </c>
      <c r="G577" s="132" t="s">
        <v>91</v>
      </c>
      <c r="H577" s="132" t="s">
        <v>2514</v>
      </c>
      <c r="I577" s="132" t="s">
        <v>132</v>
      </c>
      <c r="J577" s="132"/>
      <c r="K577" s="132"/>
      <c r="L577" s="132"/>
      <c r="M577" s="132"/>
      <c r="N577" s="133">
        <v>5000</v>
      </c>
      <c r="O577" s="133">
        <v>4956</v>
      </c>
      <c r="P577" s="131">
        <v>5000</v>
      </c>
      <c r="Q577" s="116" t="s">
        <v>2444</v>
      </c>
      <c r="R577" s="116" t="s">
        <v>4740</v>
      </c>
      <c r="S577" s="116"/>
      <c r="U577" s="29"/>
      <c r="V577" s="29"/>
      <c r="W577" s="29"/>
      <c r="X577" s="29"/>
      <c r="Y577" s="29"/>
      <c r="Z577" s="29"/>
      <c r="AA577" s="29"/>
      <c r="AB577" s="29"/>
      <c r="AC577" s="29"/>
      <c r="AD577" s="29"/>
      <c r="AE577" s="29"/>
      <c r="AF577" s="29"/>
      <c r="AG577" s="29"/>
      <c r="AH577" s="29"/>
      <c r="AI577" s="29"/>
      <c r="AJ577" s="29"/>
    </row>
    <row r="578" spans="1:36" s="30" customFormat="1" ht="69" customHeight="1" x14ac:dyDescent="0.25">
      <c r="A578" s="117" t="s">
        <v>4706</v>
      </c>
      <c r="B578" s="121" t="s">
        <v>2496</v>
      </c>
      <c r="C578" s="122" t="s">
        <v>2521</v>
      </c>
      <c r="D578" s="122" t="s">
        <v>2522</v>
      </c>
      <c r="E578" s="123" t="s">
        <v>2517</v>
      </c>
      <c r="F578" s="132" t="s">
        <v>2518</v>
      </c>
      <c r="G578" s="132" t="s">
        <v>91</v>
      </c>
      <c r="H578" s="132" t="s">
        <v>2519</v>
      </c>
      <c r="I578" s="132" t="s">
        <v>132</v>
      </c>
      <c r="J578" s="132"/>
      <c r="K578" s="132"/>
      <c r="L578" s="132"/>
      <c r="M578" s="132"/>
      <c r="N578" s="133">
        <v>91412.11</v>
      </c>
      <c r="O578" s="133">
        <v>80777.83</v>
      </c>
      <c r="P578" s="131">
        <v>80777.83</v>
      </c>
      <c r="Q578" s="116" t="s">
        <v>92</v>
      </c>
      <c r="R578" s="116" t="s">
        <v>4878</v>
      </c>
      <c r="S578" s="116" t="s">
        <v>4893</v>
      </c>
      <c r="U578" s="29"/>
      <c r="V578" s="29"/>
      <c r="W578" s="29"/>
      <c r="X578" s="29"/>
      <c r="Y578" s="29"/>
      <c r="Z578" s="29"/>
      <c r="AA578" s="29"/>
      <c r="AB578" s="29"/>
      <c r="AC578" s="29"/>
      <c r="AD578" s="29"/>
      <c r="AE578" s="29"/>
      <c r="AF578" s="29"/>
      <c r="AG578" s="29"/>
      <c r="AH578" s="29"/>
      <c r="AI578" s="29"/>
      <c r="AJ578" s="29"/>
    </row>
    <row r="579" spans="1:36" s="30" customFormat="1" ht="69" customHeight="1" x14ac:dyDescent="0.25">
      <c r="A579" s="117" t="s">
        <v>4706</v>
      </c>
      <c r="B579" s="121" t="s">
        <v>2496</v>
      </c>
      <c r="C579" s="122" t="s">
        <v>2526</v>
      </c>
      <c r="D579" s="122" t="s">
        <v>2527</v>
      </c>
      <c r="E579" s="123" t="s">
        <v>2461</v>
      </c>
      <c r="F579" s="132" t="s">
        <v>2523</v>
      </c>
      <c r="G579" s="132" t="s">
        <v>91</v>
      </c>
      <c r="H579" s="132" t="s">
        <v>2524</v>
      </c>
      <c r="I579" s="132" t="s">
        <v>132</v>
      </c>
      <c r="J579" s="132"/>
      <c r="K579" s="132"/>
      <c r="L579" s="132"/>
      <c r="M579" s="132"/>
      <c r="N579" s="133">
        <v>1727016.85</v>
      </c>
      <c r="O579" s="133">
        <v>1625676.48</v>
      </c>
      <c r="P579" s="131">
        <v>1784704.09</v>
      </c>
      <c r="Q579" s="116" t="s">
        <v>92</v>
      </c>
      <c r="R579" s="116" t="s">
        <v>4878</v>
      </c>
      <c r="S579" s="116" t="s">
        <v>4889</v>
      </c>
      <c r="U579" s="29"/>
      <c r="V579" s="29"/>
      <c r="W579" s="29"/>
      <c r="X579" s="29"/>
      <c r="Y579" s="29"/>
      <c r="Z579" s="29"/>
      <c r="AA579" s="29"/>
      <c r="AB579" s="29"/>
      <c r="AC579" s="29"/>
      <c r="AD579" s="29"/>
      <c r="AE579" s="29"/>
      <c r="AF579" s="29"/>
      <c r="AG579" s="29"/>
      <c r="AH579" s="29"/>
      <c r="AI579" s="29"/>
      <c r="AJ579" s="29"/>
    </row>
    <row r="580" spans="1:36" s="30" customFormat="1" ht="69" customHeight="1" x14ac:dyDescent="0.25">
      <c r="A580" s="117" t="s">
        <v>4706</v>
      </c>
      <c r="B580" s="121" t="s">
        <v>2496</v>
      </c>
      <c r="C580" s="122" t="s">
        <v>2530</v>
      </c>
      <c r="D580" s="122" t="s">
        <v>2531</v>
      </c>
      <c r="E580" s="123" t="s">
        <v>2467</v>
      </c>
      <c r="F580" s="132" t="s">
        <v>2528</v>
      </c>
      <c r="G580" s="132" t="s">
        <v>91</v>
      </c>
      <c r="H580" s="132" t="s">
        <v>2529</v>
      </c>
      <c r="I580" s="132" t="s">
        <v>132</v>
      </c>
      <c r="J580" s="132"/>
      <c r="K580" s="132"/>
      <c r="L580" s="132"/>
      <c r="M580" s="132"/>
      <c r="N580" s="133">
        <v>867494.6</v>
      </c>
      <c r="O580" s="133">
        <v>846529.81</v>
      </c>
      <c r="P580" s="131">
        <v>857757.19</v>
      </c>
      <c r="Q580" s="116" t="s">
        <v>92</v>
      </c>
      <c r="R580" s="116" t="s">
        <v>4878</v>
      </c>
      <c r="S580" s="116"/>
      <c r="U580" s="29"/>
      <c r="V580" s="29"/>
      <c r="W580" s="29"/>
      <c r="X580" s="29"/>
      <c r="Y580" s="29"/>
      <c r="Z580" s="29"/>
      <c r="AA580" s="29"/>
      <c r="AB580" s="29"/>
      <c r="AC580" s="29"/>
      <c r="AD580" s="29"/>
      <c r="AE580" s="29"/>
      <c r="AF580" s="29"/>
      <c r="AG580" s="29"/>
      <c r="AH580" s="29"/>
      <c r="AI580" s="29"/>
      <c r="AJ580" s="29"/>
    </row>
    <row r="581" spans="1:36" s="30" customFormat="1" ht="69" customHeight="1" x14ac:dyDescent="0.25">
      <c r="A581" s="117" t="s">
        <v>4706</v>
      </c>
      <c r="B581" s="121" t="s">
        <v>2496</v>
      </c>
      <c r="C581" s="122" t="s">
        <v>2535</v>
      </c>
      <c r="D581" s="122" t="s">
        <v>2536</v>
      </c>
      <c r="E581" s="123" t="s">
        <v>2473</v>
      </c>
      <c r="F581" s="132" t="s">
        <v>2532</v>
      </c>
      <c r="G581" s="132" t="s">
        <v>91</v>
      </c>
      <c r="H581" s="132" t="s">
        <v>2533</v>
      </c>
      <c r="I581" s="132" t="s">
        <v>132</v>
      </c>
      <c r="J581" s="132"/>
      <c r="K581" s="132"/>
      <c r="L581" s="132"/>
      <c r="M581" s="132"/>
      <c r="N581" s="133">
        <v>1306367.54</v>
      </c>
      <c r="O581" s="133">
        <v>1145730.3899999999</v>
      </c>
      <c r="P581" s="131">
        <v>1374786.35</v>
      </c>
      <c r="Q581" s="116" t="s">
        <v>92</v>
      </c>
      <c r="R581" s="116" t="s">
        <v>4878</v>
      </c>
      <c r="S581" s="116" t="s">
        <v>4890</v>
      </c>
      <c r="U581" s="29"/>
      <c r="V581" s="29"/>
      <c r="W581" s="29"/>
      <c r="X581" s="29"/>
      <c r="Y581" s="29"/>
      <c r="Z581" s="29"/>
      <c r="AA581" s="29"/>
      <c r="AB581" s="29"/>
      <c r="AC581" s="29"/>
      <c r="AD581" s="29"/>
      <c r="AE581" s="29"/>
      <c r="AF581" s="29"/>
      <c r="AG581" s="29"/>
      <c r="AH581" s="29"/>
      <c r="AI581" s="29"/>
      <c r="AJ581" s="29"/>
    </row>
    <row r="582" spans="1:36" s="30" customFormat="1" ht="69" customHeight="1" x14ac:dyDescent="0.25">
      <c r="A582" s="117" t="s">
        <v>4706</v>
      </c>
      <c r="B582" s="121" t="s">
        <v>2496</v>
      </c>
      <c r="C582" s="122" t="s">
        <v>2540</v>
      </c>
      <c r="D582" s="122" t="s">
        <v>2541</v>
      </c>
      <c r="E582" s="123" t="s">
        <v>2479</v>
      </c>
      <c r="F582" s="132" t="s">
        <v>2537</v>
      </c>
      <c r="G582" s="132" t="s">
        <v>91</v>
      </c>
      <c r="H582" s="132" t="s">
        <v>2538</v>
      </c>
      <c r="I582" s="132" t="s">
        <v>132</v>
      </c>
      <c r="J582" s="132"/>
      <c r="K582" s="132"/>
      <c r="L582" s="132"/>
      <c r="M582" s="132"/>
      <c r="N582" s="133">
        <v>805203.92</v>
      </c>
      <c r="O582" s="133">
        <v>806163.8</v>
      </c>
      <c r="P582" s="131">
        <v>815000</v>
      </c>
      <c r="Q582" s="116" t="s">
        <v>92</v>
      </c>
      <c r="R582" s="116" t="s">
        <v>4878</v>
      </c>
      <c r="S582" s="116" t="s">
        <v>4894</v>
      </c>
      <c r="U582" s="29"/>
      <c r="V582" s="29"/>
      <c r="W582" s="29"/>
      <c r="X582" s="29"/>
      <c r="Y582" s="29"/>
      <c r="Z582" s="29"/>
      <c r="AA582" s="29"/>
      <c r="AB582" s="29"/>
      <c r="AC582" s="29"/>
      <c r="AD582" s="29"/>
      <c r="AE582" s="29"/>
      <c r="AF582" s="29"/>
      <c r="AG582" s="29"/>
      <c r="AH582" s="29"/>
      <c r="AI582" s="29"/>
      <c r="AJ582" s="29"/>
    </row>
    <row r="583" spans="1:36" s="30" customFormat="1" ht="69" customHeight="1" x14ac:dyDescent="0.25">
      <c r="A583" s="117" t="s">
        <v>4706</v>
      </c>
      <c r="B583" s="121" t="s">
        <v>2208</v>
      </c>
      <c r="C583" s="122" t="s">
        <v>3187</v>
      </c>
      <c r="D583" s="122" t="s">
        <v>3188</v>
      </c>
      <c r="E583" s="123" t="s">
        <v>2209</v>
      </c>
      <c r="F583" s="132" t="s">
        <v>2210</v>
      </c>
      <c r="G583" s="132" t="s">
        <v>91</v>
      </c>
      <c r="H583" s="132" t="s">
        <v>2211</v>
      </c>
      <c r="I583" s="132"/>
      <c r="J583" s="132">
        <v>500</v>
      </c>
      <c r="K583" s="132"/>
      <c r="L583" s="136"/>
      <c r="M583" s="132"/>
      <c r="N583" s="134">
        <v>210</v>
      </c>
      <c r="O583" s="133">
        <v>650</v>
      </c>
      <c r="P583" s="131">
        <v>300</v>
      </c>
      <c r="Q583" s="116" t="s">
        <v>92</v>
      </c>
      <c r="R583" s="116" t="s">
        <v>4878</v>
      </c>
      <c r="S583" s="116" t="s">
        <v>4895</v>
      </c>
      <c r="U583" s="29"/>
      <c r="V583" s="29"/>
      <c r="W583" s="29"/>
      <c r="X583" s="29"/>
      <c r="Y583" s="29"/>
      <c r="Z583" s="29"/>
      <c r="AA583" s="29"/>
      <c r="AB583" s="29"/>
      <c r="AC583" s="29"/>
      <c r="AD583" s="29"/>
      <c r="AE583" s="29"/>
      <c r="AF583" s="29"/>
      <c r="AG583" s="29"/>
      <c r="AH583" s="29"/>
      <c r="AI583" s="29"/>
      <c r="AJ583" s="29"/>
    </row>
    <row r="584" spans="1:36" s="30" customFormat="1" ht="69" customHeight="1" x14ac:dyDescent="0.25">
      <c r="A584" s="117" t="s">
        <v>4706</v>
      </c>
      <c r="B584" s="121" t="s">
        <v>2208</v>
      </c>
      <c r="C584" s="122" t="s">
        <v>3187</v>
      </c>
      <c r="D584" s="122" t="s">
        <v>3188</v>
      </c>
      <c r="E584" s="123" t="s">
        <v>2209</v>
      </c>
      <c r="F584" s="132" t="s">
        <v>2212</v>
      </c>
      <c r="G584" s="132" t="s">
        <v>91</v>
      </c>
      <c r="H584" s="132" t="s">
        <v>2211</v>
      </c>
      <c r="I584" s="132"/>
      <c r="J584" s="132">
        <v>2500</v>
      </c>
      <c r="K584" s="132"/>
      <c r="L584" s="136"/>
      <c r="M584" s="132"/>
      <c r="N584" s="134">
        <v>500</v>
      </c>
      <c r="O584" s="133">
        <v>100</v>
      </c>
      <c r="P584" s="131">
        <v>100</v>
      </c>
      <c r="Q584" s="116" t="s">
        <v>92</v>
      </c>
      <c r="R584" s="116" t="s">
        <v>4878</v>
      </c>
      <c r="S584" s="116" t="s">
        <v>4895</v>
      </c>
      <c r="U584" s="29"/>
      <c r="V584" s="29"/>
      <c r="W584" s="29"/>
      <c r="X584" s="29"/>
      <c r="Y584" s="29"/>
      <c r="Z584" s="29"/>
      <c r="AA584" s="29"/>
      <c r="AB584" s="29"/>
      <c r="AC584" s="29"/>
      <c r="AD584" s="29"/>
      <c r="AE584" s="29"/>
      <c r="AF584" s="29"/>
      <c r="AG584" s="29"/>
      <c r="AH584" s="29"/>
      <c r="AI584" s="29"/>
      <c r="AJ584" s="29"/>
    </row>
    <row r="585" spans="1:36" s="30" customFormat="1" ht="69" customHeight="1" x14ac:dyDescent="0.25">
      <c r="A585" s="117" t="s">
        <v>4706</v>
      </c>
      <c r="B585" s="121" t="s">
        <v>2208</v>
      </c>
      <c r="C585" s="122" t="s">
        <v>3187</v>
      </c>
      <c r="D585" s="122" t="s">
        <v>3188</v>
      </c>
      <c r="E585" s="123" t="s">
        <v>2209</v>
      </c>
      <c r="F585" s="132" t="s">
        <v>2213</v>
      </c>
      <c r="G585" s="132" t="s">
        <v>91</v>
      </c>
      <c r="H585" s="132" t="s">
        <v>2211</v>
      </c>
      <c r="I585" s="132"/>
      <c r="J585" s="132">
        <v>2500</v>
      </c>
      <c r="K585" s="132"/>
      <c r="L585" s="136"/>
      <c r="M585" s="132"/>
      <c r="N585" s="134">
        <v>1800</v>
      </c>
      <c r="O585" s="133">
        <v>1200</v>
      </c>
      <c r="P585" s="131">
        <v>500</v>
      </c>
      <c r="Q585" s="116" t="s">
        <v>92</v>
      </c>
      <c r="R585" s="116" t="s">
        <v>4878</v>
      </c>
      <c r="S585" s="116" t="s">
        <v>4895</v>
      </c>
      <c r="U585" s="29"/>
      <c r="V585" s="29"/>
      <c r="W585" s="29"/>
      <c r="X585" s="29"/>
      <c r="Y585" s="29"/>
      <c r="Z585" s="29"/>
      <c r="AA585" s="29"/>
      <c r="AB585" s="29"/>
      <c r="AC585" s="29"/>
      <c r="AD585" s="29"/>
      <c r="AE585" s="29"/>
      <c r="AF585" s="29"/>
      <c r="AG585" s="29"/>
      <c r="AH585" s="29"/>
      <c r="AI585" s="29"/>
      <c r="AJ585" s="29"/>
    </row>
    <row r="586" spans="1:36" s="30" customFormat="1" ht="69" customHeight="1" x14ac:dyDescent="0.25">
      <c r="A586" s="117" t="s">
        <v>4706</v>
      </c>
      <c r="B586" s="121" t="s">
        <v>2208</v>
      </c>
      <c r="C586" s="122" t="s">
        <v>3187</v>
      </c>
      <c r="D586" s="122" t="s">
        <v>3188</v>
      </c>
      <c r="E586" s="123" t="s">
        <v>2209</v>
      </c>
      <c r="F586" s="132" t="s">
        <v>2214</v>
      </c>
      <c r="G586" s="132" t="s">
        <v>91</v>
      </c>
      <c r="H586" s="132" t="s">
        <v>2211</v>
      </c>
      <c r="I586" s="132"/>
      <c r="J586" s="132">
        <v>2000</v>
      </c>
      <c r="K586" s="132"/>
      <c r="L586" s="136"/>
      <c r="M586" s="132"/>
      <c r="N586" s="134">
        <v>2400</v>
      </c>
      <c r="O586" s="133">
        <v>2600</v>
      </c>
      <c r="P586" s="131">
        <v>2400</v>
      </c>
      <c r="Q586" s="116" t="s">
        <v>92</v>
      </c>
      <c r="R586" s="116" t="s">
        <v>4878</v>
      </c>
      <c r="S586" s="116" t="s">
        <v>4895</v>
      </c>
      <c r="U586" s="29"/>
      <c r="V586" s="29"/>
      <c r="W586" s="29"/>
      <c r="X586" s="29"/>
      <c r="Y586" s="29"/>
      <c r="Z586" s="29"/>
      <c r="AA586" s="29"/>
      <c r="AB586" s="29"/>
      <c r="AC586" s="29"/>
      <c r="AD586" s="29"/>
      <c r="AE586" s="29"/>
      <c r="AF586" s="29"/>
      <c r="AG586" s="29"/>
      <c r="AH586" s="29"/>
      <c r="AI586" s="29"/>
      <c r="AJ586" s="29"/>
    </row>
    <row r="587" spans="1:36" s="30" customFormat="1" ht="69" customHeight="1" x14ac:dyDescent="0.25">
      <c r="A587" s="117" t="s">
        <v>4706</v>
      </c>
      <c r="B587" s="121" t="s">
        <v>2208</v>
      </c>
      <c r="C587" s="122" t="s">
        <v>3187</v>
      </c>
      <c r="D587" s="122" t="s">
        <v>3188</v>
      </c>
      <c r="E587" s="123" t="s">
        <v>2215</v>
      </c>
      <c r="F587" s="132" t="s">
        <v>2216</v>
      </c>
      <c r="G587" s="132" t="s">
        <v>91</v>
      </c>
      <c r="H587" s="132" t="s">
        <v>2217</v>
      </c>
      <c r="I587" s="132"/>
      <c r="J587" s="132">
        <v>1500</v>
      </c>
      <c r="K587" s="132"/>
      <c r="L587" s="136"/>
      <c r="M587" s="132"/>
      <c r="N587" s="134">
        <v>600</v>
      </c>
      <c r="O587" s="133">
        <v>200</v>
      </c>
      <c r="P587" s="131">
        <v>200</v>
      </c>
      <c r="Q587" s="116" t="s">
        <v>92</v>
      </c>
      <c r="R587" s="116" t="s">
        <v>4878</v>
      </c>
      <c r="S587" s="116" t="s">
        <v>4895</v>
      </c>
      <c r="U587" s="29"/>
      <c r="V587" s="29"/>
      <c r="W587" s="29"/>
      <c r="X587" s="29"/>
      <c r="Y587" s="29"/>
      <c r="Z587" s="29"/>
      <c r="AA587" s="29"/>
      <c r="AB587" s="29"/>
      <c r="AC587" s="29"/>
      <c r="AD587" s="29"/>
      <c r="AE587" s="29"/>
      <c r="AF587" s="29"/>
      <c r="AG587" s="29"/>
      <c r="AH587" s="29"/>
      <c r="AI587" s="29"/>
      <c r="AJ587" s="29"/>
    </row>
    <row r="588" spans="1:36" s="30" customFormat="1" ht="69" customHeight="1" x14ac:dyDescent="0.25">
      <c r="A588" s="117" t="s">
        <v>4706</v>
      </c>
      <c r="B588" s="121" t="s">
        <v>2208</v>
      </c>
      <c r="C588" s="122" t="s">
        <v>3187</v>
      </c>
      <c r="D588" s="122" t="s">
        <v>3188</v>
      </c>
      <c r="E588" s="123" t="s">
        <v>2218</v>
      </c>
      <c r="F588" s="132" t="s">
        <v>2219</v>
      </c>
      <c r="G588" s="132" t="s">
        <v>91</v>
      </c>
      <c r="H588" s="132" t="s">
        <v>2220</v>
      </c>
      <c r="I588" s="132"/>
      <c r="J588" s="132">
        <v>3000</v>
      </c>
      <c r="K588" s="132"/>
      <c r="L588" s="136"/>
      <c r="M588" s="132"/>
      <c r="N588" s="134">
        <v>1300</v>
      </c>
      <c r="O588" s="133">
        <v>0</v>
      </c>
      <c r="P588" s="131">
        <v>500</v>
      </c>
      <c r="Q588" s="116" t="s">
        <v>92</v>
      </c>
      <c r="R588" s="116" t="s">
        <v>4878</v>
      </c>
      <c r="S588" s="116" t="s">
        <v>4895</v>
      </c>
      <c r="U588" s="29"/>
      <c r="V588" s="29"/>
      <c r="W588" s="29"/>
      <c r="X588" s="29"/>
      <c r="Y588" s="29"/>
      <c r="Z588" s="29"/>
      <c r="AA588" s="29"/>
      <c r="AB588" s="29"/>
      <c r="AC588" s="29"/>
      <c r="AD588" s="29"/>
      <c r="AE588" s="29"/>
      <c r="AF588" s="29"/>
      <c r="AG588" s="29"/>
      <c r="AH588" s="29"/>
      <c r="AI588" s="29"/>
      <c r="AJ588" s="29"/>
    </row>
    <row r="589" spans="1:36" s="30" customFormat="1" ht="69" customHeight="1" x14ac:dyDescent="0.25">
      <c r="A589" s="117" t="s">
        <v>4706</v>
      </c>
      <c r="B589" s="121" t="s">
        <v>2542</v>
      </c>
      <c r="C589" s="122" t="s">
        <v>2545</v>
      </c>
      <c r="D589" s="122" t="s">
        <v>2546</v>
      </c>
      <c r="E589" s="123" t="s">
        <v>2441</v>
      </c>
      <c r="F589" s="132" t="s">
        <v>2543</v>
      </c>
      <c r="G589" s="132" t="s">
        <v>91</v>
      </c>
      <c r="H589" s="132" t="s">
        <v>2544</v>
      </c>
      <c r="I589" s="132" t="s">
        <v>132</v>
      </c>
      <c r="J589" s="132"/>
      <c r="K589" s="132"/>
      <c r="L589" s="132"/>
      <c r="M589" s="132"/>
      <c r="N589" s="133">
        <v>266068</v>
      </c>
      <c r="O589" s="133">
        <v>236367.64</v>
      </c>
      <c r="P589" s="131">
        <v>272800.71000000002</v>
      </c>
      <c r="Q589" s="116" t="s">
        <v>2444</v>
      </c>
      <c r="R589" s="116" t="s">
        <v>4740</v>
      </c>
      <c r="S589" s="116" t="s">
        <v>4896</v>
      </c>
      <c r="U589" s="29"/>
      <c r="V589" s="29"/>
      <c r="W589" s="29"/>
      <c r="X589" s="29"/>
      <c r="Y589" s="29"/>
      <c r="Z589" s="29"/>
      <c r="AA589" s="29"/>
      <c r="AB589" s="29"/>
      <c r="AC589" s="29"/>
      <c r="AD589" s="29"/>
      <c r="AE589" s="29"/>
      <c r="AF589" s="29"/>
      <c r="AG589" s="29"/>
      <c r="AH589" s="29"/>
      <c r="AI589" s="29"/>
      <c r="AJ589" s="29"/>
    </row>
    <row r="590" spans="1:36" s="30" customFormat="1" ht="69" customHeight="1" x14ac:dyDescent="0.25">
      <c r="A590" s="117" t="s">
        <v>4706</v>
      </c>
      <c r="B590" s="121" t="s">
        <v>2542</v>
      </c>
      <c r="C590" s="122" t="s">
        <v>2549</v>
      </c>
      <c r="D590" s="122" t="s">
        <v>2550</v>
      </c>
      <c r="E590" s="123" t="s">
        <v>2449</v>
      </c>
      <c r="F590" s="132" t="s">
        <v>2547</v>
      </c>
      <c r="G590" s="132" t="s">
        <v>91</v>
      </c>
      <c r="H590" s="132" t="s">
        <v>2548</v>
      </c>
      <c r="I590" s="132" t="s">
        <v>132</v>
      </c>
      <c r="J590" s="132"/>
      <c r="K590" s="132"/>
      <c r="L590" s="132"/>
      <c r="M590" s="132"/>
      <c r="N590" s="133">
        <v>80000</v>
      </c>
      <c r="O590" s="133">
        <v>39120.6</v>
      </c>
      <c r="P590" s="131">
        <v>105000</v>
      </c>
      <c r="Q590" s="116" t="s">
        <v>2452</v>
      </c>
      <c r="R590" s="116" t="s">
        <v>4888</v>
      </c>
      <c r="S590" s="116"/>
      <c r="U590" s="29"/>
      <c r="V590" s="29"/>
      <c r="W590" s="29"/>
      <c r="X590" s="29"/>
      <c r="Y590" s="29"/>
      <c r="Z590" s="29"/>
      <c r="AA590" s="29"/>
      <c r="AB590" s="29"/>
      <c r="AC590" s="29"/>
      <c r="AD590" s="29"/>
      <c r="AE590" s="29"/>
      <c r="AF590" s="29"/>
      <c r="AG590" s="29"/>
      <c r="AH590" s="29"/>
      <c r="AI590" s="29"/>
      <c r="AJ590" s="29"/>
    </row>
    <row r="591" spans="1:36" s="30" customFormat="1" ht="69" customHeight="1" x14ac:dyDescent="0.25">
      <c r="A591" s="117" t="s">
        <v>4706</v>
      </c>
      <c r="B591" s="121" t="s">
        <v>2542</v>
      </c>
      <c r="C591" s="122" t="s">
        <v>2555</v>
      </c>
      <c r="D591" s="122" t="s">
        <v>2556</v>
      </c>
      <c r="E591" s="123" t="s">
        <v>2551</v>
      </c>
      <c r="F591" s="132" t="s">
        <v>2552</v>
      </c>
      <c r="G591" s="132" t="s">
        <v>91</v>
      </c>
      <c r="H591" s="132" t="s">
        <v>2553</v>
      </c>
      <c r="I591" s="132" t="s">
        <v>132</v>
      </c>
      <c r="J591" s="132"/>
      <c r="K591" s="132"/>
      <c r="L591" s="132"/>
      <c r="M591" s="132"/>
      <c r="N591" s="133">
        <v>7500</v>
      </c>
      <c r="O591" s="133">
        <v>0</v>
      </c>
      <c r="P591" s="131">
        <v>7500</v>
      </c>
      <c r="Q591" s="116" t="s">
        <v>2444</v>
      </c>
      <c r="R591" s="116" t="s">
        <v>4740</v>
      </c>
      <c r="S591" s="116"/>
      <c r="U591" s="29"/>
      <c r="V591" s="29"/>
      <c r="W591" s="29"/>
      <c r="X591" s="29"/>
      <c r="Y591" s="29"/>
      <c r="Z591" s="29"/>
      <c r="AA591" s="29"/>
      <c r="AB591" s="29"/>
      <c r="AC591" s="29"/>
      <c r="AD591" s="29"/>
      <c r="AE591" s="29"/>
      <c r="AF591" s="29"/>
      <c r="AG591" s="29"/>
      <c r="AH591" s="29"/>
      <c r="AI591" s="29"/>
      <c r="AJ591" s="29"/>
    </row>
    <row r="592" spans="1:36" s="30" customFormat="1" ht="69" customHeight="1" x14ac:dyDescent="0.25">
      <c r="A592" s="117" t="s">
        <v>4706</v>
      </c>
      <c r="B592" s="121" t="s">
        <v>2542</v>
      </c>
      <c r="C592" s="122" t="s">
        <v>2559</v>
      </c>
      <c r="D592" s="122" t="s">
        <v>2560</v>
      </c>
      <c r="E592" s="123" t="s">
        <v>2456</v>
      </c>
      <c r="F592" s="132" t="s">
        <v>2557</v>
      </c>
      <c r="G592" s="132" t="s">
        <v>91</v>
      </c>
      <c r="H592" s="132" t="s">
        <v>2558</v>
      </c>
      <c r="I592" s="132" t="s">
        <v>132</v>
      </c>
      <c r="J592" s="132"/>
      <c r="K592" s="132"/>
      <c r="L592" s="132"/>
      <c r="M592" s="132"/>
      <c r="N592" s="133">
        <v>20000</v>
      </c>
      <c r="O592" s="133">
        <v>6038.57</v>
      </c>
      <c r="P592" s="131">
        <v>20000</v>
      </c>
      <c r="Q592" s="116" t="s">
        <v>2444</v>
      </c>
      <c r="R592" s="116" t="s">
        <v>4740</v>
      </c>
      <c r="S592" s="116"/>
      <c r="U592" s="29"/>
      <c r="V592" s="29"/>
      <c r="W592" s="29"/>
      <c r="X592" s="29"/>
      <c r="Y592" s="29"/>
      <c r="Z592" s="29"/>
      <c r="AA592" s="29"/>
      <c r="AB592" s="29"/>
      <c r="AC592" s="29"/>
      <c r="AD592" s="29"/>
      <c r="AE592" s="29"/>
      <c r="AF592" s="29"/>
      <c r="AG592" s="29"/>
      <c r="AH592" s="29"/>
      <c r="AI592" s="29"/>
      <c r="AJ592" s="29"/>
    </row>
    <row r="593" spans="1:36" s="30" customFormat="1" ht="69" customHeight="1" x14ac:dyDescent="0.25">
      <c r="A593" s="117" t="s">
        <v>4706</v>
      </c>
      <c r="B593" s="121" t="s">
        <v>2542</v>
      </c>
      <c r="C593" s="122" t="s">
        <v>2563</v>
      </c>
      <c r="D593" s="122" t="s">
        <v>2564</v>
      </c>
      <c r="E593" s="123" t="s">
        <v>2461</v>
      </c>
      <c r="F593" s="132" t="s">
        <v>2561</v>
      </c>
      <c r="G593" s="132" t="s">
        <v>91</v>
      </c>
      <c r="H593" s="132" t="s">
        <v>2562</v>
      </c>
      <c r="I593" s="132" t="s">
        <v>132</v>
      </c>
      <c r="J593" s="132"/>
      <c r="K593" s="132"/>
      <c r="L593" s="132"/>
      <c r="M593" s="132"/>
      <c r="N593" s="133">
        <v>416325.61</v>
      </c>
      <c r="O593" s="133">
        <v>398104.63</v>
      </c>
      <c r="P593" s="131">
        <v>398104.63</v>
      </c>
      <c r="Q593" s="116" t="s">
        <v>92</v>
      </c>
      <c r="R593" s="116" t="s">
        <v>4878</v>
      </c>
      <c r="S593" s="116" t="s">
        <v>4889</v>
      </c>
      <c r="U593" s="29"/>
      <c r="V593" s="29"/>
      <c r="W593" s="29"/>
      <c r="X593" s="29"/>
      <c r="Y593" s="29"/>
      <c r="Z593" s="29"/>
      <c r="AA593" s="29"/>
      <c r="AB593" s="29"/>
      <c r="AC593" s="29"/>
      <c r="AD593" s="29"/>
      <c r="AE593" s="29"/>
      <c r="AF593" s="29"/>
      <c r="AG593" s="29"/>
      <c r="AH593" s="29"/>
      <c r="AI593" s="29"/>
      <c r="AJ593" s="29"/>
    </row>
    <row r="594" spans="1:36" s="30" customFormat="1" ht="69" customHeight="1" x14ac:dyDescent="0.25">
      <c r="A594" s="117" t="s">
        <v>4706</v>
      </c>
      <c r="B594" s="121" t="s">
        <v>2542</v>
      </c>
      <c r="C594" s="122" t="s">
        <v>2567</v>
      </c>
      <c r="D594" s="122" t="s">
        <v>2568</v>
      </c>
      <c r="E594" s="123" t="s">
        <v>2467</v>
      </c>
      <c r="F594" s="132" t="s">
        <v>2565</v>
      </c>
      <c r="G594" s="132" t="s">
        <v>91</v>
      </c>
      <c r="H594" s="132" t="s">
        <v>2566</v>
      </c>
      <c r="I594" s="132" t="s">
        <v>132</v>
      </c>
      <c r="J594" s="132"/>
      <c r="K594" s="132"/>
      <c r="L594" s="132"/>
      <c r="M594" s="132"/>
      <c r="N594" s="133">
        <v>385553.16</v>
      </c>
      <c r="O594" s="133">
        <v>372759.9</v>
      </c>
      <c r="P594" s="131">
        <v>381225.42</v>
      </c>
      <c r="Q594" s="116" t="s">
        <v>92</v>
      </c>
      <c r="R594" s="116" t="s">
        <v>4878</v>
      </c>
      <c r="S594" s="116"/>
      <c r="U594" s="29"/>
      <c r="V594" s="29"/>
      <c r="W594" s="29"/>
      <c r="X594" s="29"/>
      <c r="Y594" s="29"/>
      <c r="Z594" s="29"/>
      <c r="AA594" s="29"/>
      <c r="AB594" s="29"/>
      <c r="AC594" s="29"/>
      <c r="AD594" s="29"/>
      <c r="AE594" s="29"/>
      <c r="AF594" s="29"/>
      <c r="AG594" s="29"/>
      <c r="AH594" s="29"/>
      <c r="AI594" s="29"/>
      <c r="AJ594" s="29"/>
    </row>
    <row r="595" spans="1:36" s="30" customFormat="1" ht="69" customHeight="1" x14ac:dyDescent="0.25">
      <c r="A595" s="117" t="s">
        <v>4706</v>
      </c>
      <c r="B595" s="121" t="s">
        <v>2542</v>
      </c>
      <c r="C595" s="122" t="s">
        <v>2572</v>
      </c>
      <c r="D595" s="122" t="s">
        <v>2573</v>
      </c>
      <c r="E595" s="123" t="s">
        <v>2473</v>
      </c>
      <c r="F595" s="132" t="s">
        <v>2569</v>
      </c>
      <c r="G595" s="132" t="s">
        <v>91</v>
      </c>
      <c r="H595" s="132" t="s">
        <v>2570</v>
      </c>
      <c r="I595" s="132" t="s">
        <v>132</v>
      </c>
      <c r="J595" s="132"/>
      <c r="K595" s="132"/>
      <c r="L595" s="132"/>
      <c r="M595" s="132"/>
      <c r="N595" s="133">
        <v>192112.87</v>
      </c>
      <c r="O595" s="133">
        <v>165702.21</v>
      </c>
      <c r="P595" s="131">
        <v>196182.23</v>
      </c>
      <c r="Q595" s="116" t="s">
        <v>92</v>
      </c>
      <c r="R595" s="116" t="s">
        <v>4878</v>
      </c>
      <c r="S595" s="116" t="s">
        <v>4890</v>
      </c>
      <c r="U595" s="29"/>
      <c r="V595" s="29"/>
      <c r="W595" s="29"/>
      <c r="X595" s="29"/>
      <c r="Y595" s="29"/>
      <c r="Z595" s="29"/>
      <c r="AA595" s="29"/>
      <c r="AB595" s="29"/>
      <c r="AC595" s="29"/>
      <c r="AD595" s="29"/>
      <c r="AE595" s="29"/>
      <c r="AF595" s="29"/>
      <c r="AG595" s="29"/>
      <c r="AH595" s="29"/>
      <c r="AI595" s="29"/>
      <c r="AJ595" s="29"/>
    </row>
    <row r="596" spans="1:36" s="30" customFormat="1" ht="69" customHeight="1" x14ac:dyDescent="0.25">
      <c r="A596" s="117" t="s">
        <v>4706</v>
      </c>
      <c r="B596" s="121" t="s">
        <v>2542</v>
      </c>
      <c r="C596" s="122" t="s">
        <v>2577</v>
      </c>
      <c r="D596" s="122" t="s">
        <v>2578</v>
      </c>
      <c r="E596" s="123" t="s">
        <v>2479</v>
      </c>
      <c r="F596" s="132" t="s">
        <v>2574</v>
      </c>
      <c r="G596" s="132" t="s">
        <v>91</v>
      </c>
      <c r="H596" s="132" t="s">
        <v>2575</v>
      </c>
      <c r="I596" s="132" t="s">
        <v>132</v>
      </c>
      <c r="J596" s="132"/>
      <c r="K596" s="132"/>
      <c r="L596" s="132"/>
      <c r="M596" s="132"/>
      <c r="N596" s="133">
        <v>192104.47</v>
      </c>
      <c r="O596" s="133">
        <v>192104.47</v>
      </c>
      <c r="P596" s="131">
        <v>206500</v>
      </c>
      <c r="Q596" s="116" t="s">
        <v>92</v>
      </c>
      <c r="R596" s="116" t="s">
        <v>4878</v>
      </c>
      <c r="S596" s="116" t="s">
        <v>4894</v>
      </c>
      <c r="U596" s="29"/>
      <c r="V596" s="29"/>
      <c r="W596" s="29"/>
      <c r="X596" s="29"/>
      <c r="Y596" s="29"/>
      <c r="Z596" s="29"/>
      <c r="AA596" s="29"/>
      <c r="AB596" s="29"/>
      <c r="AC596" s="29"/>
      <c r="AD596" s="29"/>
      <c r="AE596" s="29"/>
      <c r="AF596" s="29"/>
      <c r="AG596" s="29"/>
      <c r="AH596" s="29"/>
      <c r="AI596" s="29"/>
      <c r="AJ596" s="29"/>
    </row>
    <row r="597" spans="1:36" s="30" customFormat="1" ht="69" customHeight="1" x14ac:dyDescent="0.25">
      <c r="A597" s="117" t="s">
        <v>4706</v>
      </c>
      <c r="B597" s="121" t="s">
        <v>88</v>
      </c>
      <c r="C597" s="122" t="s">
        <v>94</v>
      </c>
      <c r="D597" s="122" t="s">
        <v>95</v>
      </c>
      <c r="E597" s="123" t="s">
        <v>89</v>
      </c>
      <c r="F597" s="132" t="s">
        <v>90</v>
      </c>
      <c r="G597" s="132" t="s">
        <v>91</v>
      </c>
      <c r="H597" s="132">
        <v>22000</v>
      </c>
      <c r="I597" s="132"/>
      <c r="J597" s="132" t="s">
        <v>93</v>
      </c>
      <c r="K597" s="132"/>
      <c r="L597" s="132"/>
      <c r="M597" s="132"/>
      <c r="N597" s="133">
        <v>1000</v>
      </c>
      <c r="O597" s="133">
        <v>986.47</v>
      </c>
      <c r="P597" s="131">
        <f>N597</f>
        <v>1000</v>
      </c>
      <c r="Q597" s="116" t="s">
        <v>92</v>
      </c>
      <c r="R597" s="116" t="s">
        <v>4878</v>
      </c>
      <c r="S597" s="116" t="s">
        <v>4897</v>
      </c>
      <c r="U597" s="29"/>
      <c r="V597" s="29"/>
      <c r="W597" s="29"/>
      <c r="X597" s="29"/>
      <c r="Y597" s="29"/>
      <c r="Z597" s="29"/>
      <c r="AA597" s="29"/>
      <c r="AB597" s="29"/>
      <c r="AC597" s="29"/>
      <c r="AD597" s="29"/>
      <c r="AE597" s="29"/>
      <c r="AF597" s="29"/>
      <c r="AG597" s="29"/>
      <c r="AH597" s="29"/>
      <c r="AI597" s="29"/>
      <c r="AJ597" s="29"/>
    </row>
    <row r="598" spans="1:36" s="30" customFormat="1" ht="69" customHeight="1" x14ac:dyDescent="0.25">
      <c r="A598" s="117" t="s">
        <v>4706</v>
      </c>
      <c r="B598" s="121" t="s">
        <v>88</v>
      </c>
      <c r="C598" s="122" t="s">
        <v>94</v>
      </c>
      <c r="D598" s="122" t="s">
        <v>95</v>
      </c>
      <c r="E598" s="123" t="s">
        <v>96</v>
      </c>
      <c r="F598" s="132" t="s">
        <v>97</v>
      </c>
      <c r="G598" s="132" t="s">
        <v>91</v>
      </c>
      <c r="H598" s="132">
        <v>22002</v>
      </c>
      <c r="I598" s="132"/>
      <c r="J598" s="132" t="s">
        <v>99</v>
      </c>
      <c r="K598" s="132"/>
      <c r="L598" s="132"/>
      <c r="M598" s="132"/>
      <c r="N598" s="133">
        <f>2000-240</f>
        <v>1760</v>
      </c>
      <c r="O598" s="133">
        <v>0</v>
      </c>
      <c r="P598" s="131">
        <f>N598</f>
        <v>1760</v>
      </c>
      <c r="Q598" s="116" t="s">
        <v>92</v>
      </c>
      <c r="R598" s="116" t="s">
        <v>4878</v>
      </c>
      <c r="S598" s="116" t="s">
        <v>4897</v>
      </c>
      <c r="U598" s="29"/>
      <c r="V598" s="29"/>
      <c r="W598" s="29"/>
      <c r="X598" s="29"/>
      <c r="Y598" s="29"/>
      <c r="Z598" s="29"/>
      <c r="AA598" s="29"/>
      <c r="AB598" s="29"/>
      <c r="AC598" s="29"/>
      <c r="AD598" s="29"/>
      <c r="AE598" s="29"/>
      <c r="AF598" s="29"/>
      <c r="AG598" s="29"/>
      <c r="AH598" s="29"/>
      <c r="AI598" s="29"/>
      <c r="AJ598" s="29"/>
    </row>
    <row r="599" spans="1:36" s="30" customFormat="1" ht="69" customHeight="1" x14ac:dyDescent="0.25">
      <c r="A599" s="117" t="s">
        <v>4706</v>
      </c>
      <c r="B599" s="121" t="s">
        <v>88</v>
      </c>
      <c r="C599" s="122" t="s">
        <v>94</v>
      </c>
      <c r="D599" s="122" t="s">
        <v>95</v>
      </c>
      <c r="E599" s="123" t="s">
        <v>100</v>
      </c>
      <c r="F599" s="132" t="s">
        <v>101</v>
      </c>
      <c r="G599" s="132" t="s">
        <v>91</v>
      </c>
      <c r="H599" s="132">
        <v>22609</v>
      </c>
      <c r="I599" s="132"/>
      <c r="J599" s="132" t="s">
        <v>102</v>
      </c>
      <c r="K599" s="132"/>
      <c r="L599" s="132"/>
      <c r="M599" s="132"/>
      <c r="N599" s="133">
        <v>1500</v>
      </c>
      <c r="O599" s="133">
        <v>789.16</v>
      </c>
      <c r="P599" s="131">
        <f>N599</f>
        <v>1500</v>
      </c>
      <c r="Q599" s="116" t="s">
        <v>92</v>
      </c>
      <c r="R599" s="116" t="s">
        <v>4878</v>
      </c>
      <c r="S599" s="116" t="s">
        <v>4897</v>
      </c>
      <c r="U599" s="29"/>
      <c r="V599" s="29"/>
      <c r="W599" s="29"/>
      <c r="X599" s="29"/>
      <c r="Y599" s="29"/>
      <c r="Z599" s="29"/>
      <c r="AA599" s="29"/>
      <c r="AB599" s="29"/>
      <c r="AC599" s="29"/>
      <c r="AD599" s="29"/>
      <c r="AE599" s="29"/>
      <c r="AF599" s="29"/>
      <c r="AG599" s="29"/>
      <c r="AH599" s="29"/>
      <c r="AI599" s="29"/>
      <c r="AJ599" s="29"/>
    </row>
    <row r="600" spans="1:36" s="30" customFormat="1" ht="69" customHeight="1" x14ac:dyDescent="0.25">
      <c r="A600" s="117" t="s">
        <v>4706</v>
      </c>
      <c r="B600" s="121" t="s">
        <v>88</v>
      </c>
      <c r="C600" s="122" t="s">
        <v>94</v>
      </c>
      <c r="D600" s="122" t="s">
        <v>95</v>
      </c>
      <c r="E600" s="123" t="s">
        <v>103</v>
      </c>
      <c r="F600" s="132" t="s">
        <v>104</v>
      </c>
      <c r="G600" s="132" t="s">
        <v>91</v>
      </c>
      <c r="H600" s="132">
        <v>23102</v>
      </c>
      <c r="I600" s="132"/>
      <c r="J600" s="132" t="s">
        <v>105</v>
      </c>
      <c r="K600" s="132"/>
      <c r="L600" s="132"/>
      <c r="M600" s="132"/>
      <c r="N600" s="133">
        <v>500</v>
      </c>
      <c r="O600" s="133">
        <v>45.04</v>
      </c>
      <c r="P600" s="131">
        <f>N600</f>
        <v>500</v>
      </c>
      <c r="Q600" s="116" t="s">
        <v>92</v>
      </c>
      <c r="R600" s="116" t="s">
        <v>4878</v>
      </c>
      <c r="S600" s="116" t="s">
        <v>4897</v>
      </c>
      <c r="U600" s="29"/>
      <c r="V600" s="29"/>
      <c r="W600" s="29"/>
      <c r="X600" s="29"/>
      <c r="Y600" s="29"/>
      <c r="Z600" s="29"/>
      <c r="AA600" s="29"/>
      <c r="AB600" s="29"/>
      <c r="AC600" s="29"/>
      <c r="AD600" s="29"/>
      <c r="AE600" s="29"/>
      <c r="AF600" s="29"/>
      <c r="AG600" s="29"/>
      <c r="AH600" s="29"/>
      <c r="AI600" s="29"/>
      <c r="AJ600" s="29"/>
    </row>
    <row r="601" spans="1:36" s="30" customFormat="1" ht="69" customHeight="1" x14ac:dyDescent="0.25">
      <c r="A601" s="117" t="s">
        <v>4706</v>
      </c>
      <c r="B601" s="121" t="s">
        <v>88</v>
      </c>
      <c r="C601" s="122" t="s">
        <v>94</v>
      </c>
      <c r="D601" s="122" t="s">
        <v>95</v>
      </c>
      <c r="E601" s="123" t="s">
        <v>103</v>
      </c>
      <c r="F601" s="132" t="s">
        <v>2629</v>
      </c>
      <c r="G601" s="132" t="s">
        <v>91</v>
      </c>
      <c r="H601" s="132" t="s">
        <v>2630</v>
      </c>
      <c r="I601" s="132"/>
      <c r="J601" s="132" t="s">
        <v>2631</v>
      </c>
      <c r="K601" s="132"/>
      <c r="L601" s="132"/>
      <c r="M601" s="132"/>
      <c r="N601" s="133">
        <f>2000-240</f>
        <v>1760</v>
      </c>
      <c r="O601" s="133">
        <v>104.15</v>
      </c>
      <c r="P601" s="131">
        <f>N601</f>
        <v>1760</v>
      </c>
      <c r="Q601" s="116" t="s">
        <v>92</v>
      </c>
      <c r="R601" s="116" t="s">
        <v>4878</v>
      </c>
      <c r="S601" s="116" t="s">
        <v>4897</v>
      </c>
      <c r="U601" s="29"/>
      <c r="V601" s="29"/>
      <c r="W601" s="29"/>
      <c r="X601" s="29"/>
      <c r="Y601" s="29"/>
      <c r="Z601" s="29"/>
      <c r="AA601" s="29"/>
      <c r="AB601" s="29"/>
      <c r="AC601" s="29"/>
      <c r="AD601" s="29"/>
      <c r="AE601" s="29"/>
      <c r="AF601" s="29"/>
      <c r="AG601" s="29"/>
      <c r="AH601" s="29"/>
      <c r="AI601" s="29"/>
      <c r="AJ601" s="29"/>
    </row>
    <row r="602" spans="1:36" s="30" customFormat="1" ht="69" customHeight="1" x14ac:dyDescent="0.25">
      <c r="A602" s="117" t="s">
        <v>4706</v>
      </c>
      <c r="B602" s="121" t="s">
        <v>2579</v>
      </c>
      <c r="C602" s="122" t="s">
        <v>2583</v>
      </c>
      <c r="D602" s="122" t="s">
        <v>2584</v>
      </c>
      <c r="E602" s="123" t="s">
        <v>2580</v>
      </c>
      <c r="F602" s="132" t="s">
        <v>2581</v>
      </c>
      <c r="G602" s="132" t="s">
        <v>91</v>
      </c>
      <c r="H602" s="132" t="s">
        <v>2582</v>
      </c>
      <c r="I602" s="132" t="s">
        <v>132</v>
      </c>
      <c r="J602" s="132"/>
      <c r="K602" s="132"/>
      <c r="L602" s="132"/>
      <c r="M602" s="132"/>
      <c r="N602" s="133">
        <v>8000</v>
      </c>
      <c r="O602" s="133">
        <v>3017.05</v>
      </c>
      <c r="P602" s="131">
        <v>8000</v>
      </c>
      <c r="Q602" s="116" t="s">
        <v>140</v>
      </c>
      <c r="R602" s="116" t="s">
        <v>250</v>
      </c>
      <c r="S602" s="116"/>
      <c r="U602" s="29"/>
      <c r="V602" s="29"/>
      <c r="W602" s="29"/>
      <c r="X602" s="29"/>
      <c r="Y602" s="29"/>
      <c r="Z602" s="29"/>
      <c r="AA602" s="29"/>
      <c r="AB602" s="29"/>
      <c r="AC602" s="29"/>
      <c r="AD602" s="29"/>
      <c r="AE602" s="29"/>
      <c r="AF602" s="29"/>
      <c r="AG602" s="29"/>
      <c r="AH602" s="29"/>
      <c r="AI602" s="29"/>
      <c r="AJ602" s="29"/>
    </row>
    <row r="603" spans="1:36" s="30" customFormat="1" ht="69" customHeight="1" x14ac:dyDescent="0.25">
      <c r="A603" s="117" t="s">
        <v>4706</v>
      </c>
      <c r="B603" s="121" t="s">
        <v>2579</v>
      </c>
      <c r="C603" s="122" t="s">
        <v>2588</v>
      </c>
      <c r="D603" s="122" t="s">
        <v>2589</v>
      </c>
      <c r="E603" s="123" t="s">
        <v>2585</v>
      </c>
      <c r="F603" s="132" t="s">
        <v>2586</v>
      </c>
      <c r="G603" s="132" t="s">
        <v>91</v>
      </c>
      <c r="H603" s="132" t="s">
        <v>2587</v>
      </c>
      <c r="I603" s="132" t="s">
        <v>132</v>
      </c>
      <c r="J603" s="132"/>
      <c r="K603" s="132"/>
      <c r="L603" s="132"/>
      <c r="M603" s="132"/>
      <c r="N603" s="133">
        <v>1011338</v>
      </c>
      <c r="O603" s="133">
        <v>893614.21</v>
      </c>
      <c r="P603" s="131">
        <v>848180.99</v>
      </c>
      <c r="Q603" s="116" t="s">
        <v>2444</v>
      </c>
      <c r="R603" s="116" t="s">
        <v>4740</v>
      </c>
      <c r="S603" s="116" t="s">
        <v>4896</v>
      </c>
      <c r="U603" s="29"/>
      <c r="V603" s="29"/>
      <c r="W603" s="29"/>
      <c r="X603" s="29"/>
      <c r="Y603" s="29"/>
      <c r="Z603" s="29"/>
      <c r="AA603" s="29"/>
      <c r="AB603" s="29"/>
      <c r="AC603" s="29"/>
      <c r="AD603" s="29"/>
      <c r="AE603" s="29"/>
      <c r="AF603" s="29"/>
      <c r="AG603" s="29"/>
      <c r="AH603" s="29"/>
      <c r="AI603" s="29"/>
      <c r="AJ603" s="29"/>
    </row>
    <row r="604" spans="1:36" s="30" customFormat="1" ht="69" customHeight="1" x14ac:dyDescent="0.25">
      <c r="A604" s="117" t="s">
        <v>4706</v>
      </c>
      <c r="B604" s="121" t="s">
        <v>2579</v>
      </c>
      <c r="C604" s="122" t="s">
        <v>2594</v>
      </c>
      <c r="D604" s="122" t="s">
        <v>2595</v>
      </c>
      <c r="E604" s="123" t="s">
        <v>2590</v>
      </c>
      <c r="F604" s="132" t="s">
        <v>2591</v>
      </c>
      <c r="G604" s="132" t="s">
        <v>91</v>
      </c>
      <c r="H604" s="132" t="s">
        <v>2592</v>
      </c>
      <c r="I604" s="132" t="s">
        <v>132</v>
      </c>
      <c r="J604" s="132"/>
      <c r="K604" s="132"/>
      <c r="L604" s="132"/>
      <c r="M604" s="132"/>
      <c r="N604" s="133">
        <v>80000</v>
      </c>
      <c r="O604" s="133">
        <v>65541.25</v>
      </c>
      <c r="P604" s="131">
        <v>125000</v>
      </c>
      <c r="Q604" s="116" t="s">
        <v>2452</v>
      </c>
      <c r="R604" s="116" t="s">
        <v>4888</v>
      </c>
      <c r="S604" s="116"/>
      <c r="U604" s="29"/>
      <c r="V604" s="29"/>
      <c r="W604" s="29"/>
      <c r="X604" s="29"/>
      <c r="Y604" s="29"/>
      <c r="Z604" s="29"/>
      <c r="AA604" s="29"/>
      <c r="AB604" s="29"/>
      <c r="AC604" s="29"/>
      <c r="AD604" s="29"/>
      <c r="AE604" s="29"/>
      <c r="AF604" s="29"/>
      <c r="AG604" s="29"/>
      <c r="AH604" s="29"/>
      <c r="AI604" s="29"/>
      <c r="AJ604" s="29"/>
    </row>
    <row r="605" spans="1:36" s="30" customFormat="1" ht="69" customHeight="1" x14ac:dyDescent="0.25">
      <c r="A605" s="117" t="s">
        <v>4706</v>
      </c>
      <c r="B605" s="121" t="s">
        <v>2579</v>
      </c>
      <c r="C605" s="122" t="s">
        <v>2599</v>
      </c>
      <c r="D605" s="122" t="s">
        <v>2600</v>
      </c>
      <c r="E605" s="123" t="s">
        <v>2596</v>
      </c>
      <c r="F605" s="132" t="s">
        <v>2597</v>
      </c>
      <c r="G605" s="132" t="s">
        <v>91</v>
      </c>
      <c r="H605" s="132" t="s">
        <v>2598</v>
      </c>
      <c r="I605" s="132" t="s">
        <v>132</v>
      </c>
      <c r="J605" s="132"/>
      <c r="K605" s="132"/>
      <c r="L605" s="132"/>
      <c r="M605" s="132"/>
      <c r="N605" s="133">
        <v>47000</v>
      </c>
      <c r="O605" s="133">
        <v>54117.52</v>
      </c>
      <c r="P605" s="131">
        <v>45000</v>
      </c>
      <c r="Q605" s="116" t="s">
        <v>2444</v>
      </c>
      <c r="R605" s="116" t="s">
        <v>4740</v>
      </c>
      <c r="S605" s="116"/>
      <c r="U605" s="29"/>
      <c r="V605" s="29"/>
      <c r="W605" s="29"/>
      <c r="X605" s="29"/>
      <c r="Y605" s="29"/>
      <c r="Z605" s="29"/>
      <c r="AA605" s="29"/>
      <c r="AB605" s="29"/>
      <c r="AC605" s="29"/>
      <c r="AD605" s="29"/>
      <c r="AE605" s="29"/>
      <c r="AF605" s="29"/>
      <c r="AG605" s="29"/>
      <c r="AH605" s="29"/>
      <c r="AI605" s="29"/>
      <c r="AJ605" s="29"/>
    </row>
    <row r="606" spans="1:36" s="30" customFormat="1" ht="69" customHeight="1" x14ac:dyDescent="0.25">
      <c r="A606" s="117" t="s">
        <v>4706</v>
      </c>
      <c r="B606" s="121" t="s">
        <v>2579</v>
      </c>
      <c r="C606" s="122" t="s">
        <v>2604</v>
      </c>
      <c r="D606" s="122" t="s">
        <v>2605</v>
      </c>
      <c r="E606" s="123" t="s">
        <v>2601</v>
      </c>
      <c r="F606" s="132" t="s">
        <v>2602</v>
      </c>
      <c r="G606" s="132" t="s">
        <v>91</v>
      </c>
      <c r="H606" s="132" t="s">
        <v>2603</v>
      </c>
      <c r="I606" s="132" t="s">
        <v>132</v>
      </c>
      <c r="J606" s="132"/>
      <c r="K606" s="132"/>
      <c r="L606" s="132"/>
      <c r="M606" s="132"/>
      <c r="N606" s="133">
        <v>3000</v>
      </c>
      <c r="O606" s="133">
        <v>3265.86</v>
      </c>
      <c r="P606" s="131">
        <v>3000</v>
      </c>
      <c r="Q606" s="116" t="s">
        <v>2444</v>
      </c>
      <c r="R606" s="116" t="s">
        <v>4740</v>
      </c>
      <c r="S606" s="116"/>
      <c r="U606" s="29"/>
      <c r="V606" s="29"/>
      <c r="W606" s="29"/>
      <c r="X606" s="29"/>
      <c r="Y606" s="29"/>
      <c r="Z606" s="29"/>
      <c r="AA606" s="29"/>
      <c r="AB606" s="29"/>
      <c r="AC606" s="29"/>
      <c r="AD606" s="29"/>
      <c r="AE606" s="29"/>
      <c r="AF606" s="29"/>
      <c r="AG606" s="29"/>
      <c r="AH606" s="29"/>
      <c r="AI606" s="29"/>
      <c r="AJ606" s="29"/>
    </row>
    <row r="607" spans="1:36" s="30" customFormat="1" ht="69" customHeight="1" x14ac:dyDescent="0.25">
      <c r="A607" s="117" t="s">
        <v>4706</v>
      </c>
      <c r="B607" s="121" t="s">
        <v>2579</v>
      </c>
      <c r="C607" s="122" t="s">
        <v>2610</v>
      </c>
      <c r="D607" s="122" t="s">
        <v>2611</v>
      </c>
      <c r="E607" s="123" t="s">
        <v>2606</v>
      </c>
      <c r="F607" s="132" t="s">
        <v>2607</v>
      </c>
      <c r="G607" s="132" t="s">
        <v>91</v>
      </c>
      <c r="H607" s="132" t="s">
        <v>2608</v>
      </c>
      <c r="I607" s="132" t="s">
        <v>132</v>
      </c>
      <c r="J607" s="132"/>
      <c r="K607" s="132"/>
      <c r="L607" s="132"/>
      <c r="M607" s="132"/>
      <c r="N607" s="133">
        <v>738535.85</v>
      </c>
      <c r="O607" s="133">
        <v>706285.54</v>
      </c>
      <c r="P607" s="131">
        <v>810420.84</v>
      </c>
      <c r="Q607" s="116" t="s">
        <v>92</v>
      </c>
      <c r="R607" s="116" t="s">
        <v>4878</v>
      </c>
      <c r="S607" s="116"/>
      <c r="U607" s="29"/>
      <c r="V607" s="29"/>
      <c r="W607" s="29"/>
      <c r="X607" s="29"/>
      <c r="Y607" s="29"/>
      <c r="Z607" s="29"/>
      <c r="AA607" s="29"/>
      <c r="AB607" s="29"/>
      <c r="AC607" s="29"/>
      <c r="AD607" s="29"/>
      <c r="AE607" s="29"/>
      <c r="AF607" s="29"/>
      <c r="AG607" s="29"/>
      <c r="AH607" s="29"/>
      <c r="AI607" s="29"/>
      <c r="AJ607" s="29"/>
    </row>
    <row r="608" spans="1:36" s="30" customFormat="1" ht="69" customHeight="1" x14ac:dyDescent="0.25">
      <c r="A608" s="117" t="s">
        <v>4706</v>
      </c>
      <c r="B608" s="121" t="s">
        <v>2579</v>
      </c>
      <c r="C608" s="122" t="s">
        <v>2615</v>
      </c>
      <c r="D608" s="122" t="s">
        <v>2616</v>
      </c>
      <c r="E608" s="123" t="s">
        <v>2612</v>
      </c>
      <c r="F608" s="132" t="s">
        <v>2613</v>
      </c>
      <c r="G608" s="132" t="s">
        <v>91</v>
      </c>
      <c r="H608" s="132" t="s">
        <v>2614</v>
      </c>
      <c r="I608" s="132" t="s">
        <v>132</v>
      </c>
      <c r="J608" s="132"/>
      <c r="K608" s="132"/>
      <c r="L608" s="132"/>
      <c r="M608" s="132"/>
      <c r="N608" s="133">
        <v>443386.13</v>
      </c>
      <c r="O608" s="133">
        <v>424685.81</v>
      </c>
      <c r="P608" s="131">
        <v>438409.23</v>
      </c>
      <c r="Q608" s="116" t="s">
        <v>92</v>
      </c>
      <c r="R608" s="116" t="s">
        <v>4878</v>
      </c>
      <c r="S608" s="116"/>
      <c r="U608" s="29"/>
      <c r="V608" s="29"/>
      <c r="W608" s="29"/>
      <c r="X608" s="29"/>
      <c r="Y608" s="29"/>
      <c r="Z608" s="29"/>
      <c r="AA608" s="29"/>
      <c r="AB608" s="29"/>
      <c r="AC608" s="29"/>
      <c r="AD608" s="29"/>
      <c r="AE608" s="29"/>
      <c r="AF608" s="29"/>
      <c r="AG608" s="29"/>
      <c r="AH608" s="29"/>
      <c r="AI608" s="29"/>
      <c r="AJ608" s="29"/>
    </row>
    <row r="609" spans="1:36" s="30" customFormat="1" ht="69" customHeight="1" x14ac:dyDescent="0.25">
      <c r="A609" s="117" t="s">
        <v>4706</v>
      </c>
      <c r="B609" s="121" t="s">
        <v>2579</v>
      </c>
      <c r="C609" s="122" t="s">
        <v>2621</v>
      </c>
      <c r="D609" s="122" t="s">
        <v>2622</v>
      </c>
      <c r="E609" s="123" t="s">
        <v>2617</v>
      </c>
      <c r="F609" s="132" t="s">
        <v>2618</v>
      </c>
      <c r="G609" s="132" t="s">
        <v>91</v>
      </c>
      <c r="H609" s="132" t="s">
        <v>2619</v>
      </c>
      <c r="I609" s="132" t="s">
        <v>132</v>
      </c>
      <c r="J609" s="132"/>
      <c r="K609" s="132"/>
      <c r="L609" s="132"/>
      <c r="M609" s="132"/>
      <c r="N609" s="133">
        <v>365029.85</v>
      </c>
      <c r="O609" s="133">
        <v>337027.47</v>
      </c>
      <c r="P609" s="131">
        <v>413492.93</v>
      </c>
      <c r="Q609" s="116" t="s">
        <v>92</v>
      </c>
      <c r="R609" s="116" t="s">
        <v>4878</v>
      </c>
      <c r="S609" s="116" t="s">
        <v>4890</v>
      </c>
      <c r="U609" s="29"/>
      <c r="V609" s="29"/>
      <c r="W609" s="29"/>
      <c r="X609" s="29"/>
      <c r="Y609" s="29"/>
      <c r="Z609" s="29"/>
      <c r="AA609" s="29"/>
      <c r="AB609" s="29"/>
      <c r="AC609" s="29"/>
      <c r="AD609" s="29"/>
      <c r="AE609" s="29"/>
      <c r="AF609" s="29"/>
      <c r="AG609" s="29"/>
      <c r="AH609" s="29"/>
      <c r="AI609" s="29"/>
      <c r="AJ609" s="29"/>
    </row>
    <row r="610" spans="1:36" s="30" customFormat="1" ht="69" customHeight="1" x14ac:dyDescent="0.25">
      <c r="A610" s="117" t="s">
        <v>4706</v>
      </c>
      <c r="B610" s="121" t="s">
        <v>2579</v>
      </c>
      <c r="C610" s="122" t="s">
        <v>2627</v>
      </c>
      <c r="D610" s="122" t="s">
        <v>2628</v>
      </c>
      <c r="E610" s="123" t="s">
        <v>2623</v>
      </c>
      <c r="F610" s="132" t="s">
        <v>2624</v>
      </c>
      <c r="G610" s="132" t="s">
        <v>91</v>
      </c>
      <c r="H610" s="132" t="s">
        <v>2625</v>
      </c>
      <c r="I610" s="132" t="s">
        <v>132</v>
      </c>
      <c r="J610" s="132"/>
      <c r="K610" s="132"/>
      <c r="L610" s="132"/>
      <c r="M610" s="132"/>
      <c r="N610" s="133">
        <v>128340.95</v>
      </c>
      <c r="O610" s="133">
        <v>127894.34</v>
      </c>
      <c r="P610" s="131">
        <v>129700</v>
      </c>
      <c r="Q610" s="116" t="s">
        <v>92</v>
      </c>
      <c r="R610" s="116" t="s">
        <v>4878</v>
      </c>
      <c r="S610" s="116" t="s">
        <v>4898</v>
      </c>
      <c r="U610" s="29"/>
      <c r="V610" s="29"/>
      <c r="W610" s="29"/>
      <c r="X610" s="29"/>
      <c r="Y610" s="29"/>
      <c r="Z610" s="29"/>
      <c r="AA610" s="29"/>
      <c r="AB610" s="29"/>
      <c r="AC610" s="29"/>
      <c r="AD610" s="29"/>
      <c r="AE610" s="29"/>
      <c r="AF610" s="29"/>
      <c r="AG610" s="29"/>
      <c r="AH610" s="29"/>
      <c r="AI610" s="29"/>
      <c r="AJ610" s="29"/>
    </row>
    <row r="611" spans="1:36" s="30" customFormat="1" ht="69" customHeight="1" x14ac:dyDescent="0.25">
      <c r="A611" s="119" t="s">
        <v>4702</v>
      </c>
      <c r="B611" s="121" t="s">
        <v>2632</v>
      </c>
      <c r="C611" s="122" t="s">
        <v>2638</v>
      </c>
      <c r="D611" s="122" t="s">
        <v>2639</v>
      </c>
      <c r="E611" s="123" t="s">
        <v>2633</v>
      </c>
      <c r="F611" s="132" t="s">
        <v>2634</v>
      </c>
      <c r="G611" s="132" t="s">
        <v>91</v>
      </c>
      <c r="H611" s="132" t="s">
        <v>2635</v>
      </c>
      <c r="I611" s="132" t="s">
        <v>132</v>
      </c>
      <c r="J611" s="132" t="s">
        <v>2636</v>
      </c>
      <c r="K611" s="132">
        <v>4</v>
      </c>
      <c r="L611" s="132">
        <v>4</v>
      </c>
      <c r="M611" s="132">
        <v>4</v>
      </c>
      <c r="N611" s="133">
        <v>2178</v>
      </c>
      <c r="O611" s="133">
        <v>2178</v>
      </c>
      <c r="P611" s="131">
        <v>2178</v>
      </c>
      <c r="Q611" s="116" t="s">
        <v>98</v>
      </c>
      <c r="R611" s="116" t="s">
        <v>4804</v>
      </c>
      <c r="S611" s="116" t="s">
        <v>4899</v>
      </c>
      <c r="U611" s="29"/>
      <c r="V611" s="29"/>
      <c r="W611" s="29"/>
      <c r="X611" s="29"/>
      <c r="Y611" s="29"/>
      <c r="Z611" s="29"/>
      <c r="AA611" s="29"/>
      <c r="AB611" s="29"/>
      <c r="AC611" s="29"/>
      <c r="AD611" s="29"/>
      <c r="AE611" s="29"/>
      <c r="AF611" s="29"/>
      <c r="AG611" s="29"/>
      <c r="AH611" s="29"/>
      <c r="AI611" s="29"/>
      <c r="AJ611" s="29"/>
    </row>
    <row r="612" spans="1:36" s="30" customFormat="1" ht="69" customHeight="1" x14ac:dyDescent="0.25">
      <c r="A612" s="119" t="s">
        <v>4702</v>
      </c>
      <c r="B612" s="121" t="s">
        <v>2632</v>
      </c>
      <c r="C612" s="122" t="s">
        <v>2638</v>
      </c>
      <c r="D612" s="122" t="s">
        <v>2639</v>
      </c>
      <c r="E612" s="123" t="s">
        <v>2633</v>
      </c>
      <c r="F612" s="132" t="s">
        <v>2640</v>
      </c>
      <c r="G612" s="132" t="s">
        <v>91</v>
      </c>
      <c r="H612" s="132" t="s">
        <v>2635</v>
      </c>
      <c r="I612" s="132" t="s">
        <v>132</v>
      </c>
      <c r="J612" s="132" t="s">
        <v>2641</v>
      </c>
      <c r="K612" s="132">
        <v>100</v>
      </c>
      <c r="L612" s="132">
        <v>100</v>
      </c>
      <c r="M612" s="132">
        <v>100</v>
      </c>
      <c r="N612" s="133">
        <v>3000</v>
      </c>
      <c r="O612" s="133">
        <v>1293.07</v>
      </c>
      <c r="P612" s="131">
        <v>3025</v>
      </c>
      <c r="Q612" s="116" t="s">
        <v>98</v>
      </c>
      <c r="R612" s="116" t="s">
        <v>4804</v>
      </c>
      <c r="S612" s="116" t="s">
        <v>4899</v>
      </c>
      <c r="U612" s="29"/>
      <c r="V612" s="29"/>
      <c r="W612" s="29"/>
      <c r="X612" s="29"/>
      <c r="Y612" s="29"/>
      <c r="Z612" s="29"/>
      <c r="AA612" s="29"/>
      <c r="AB612" s="29"/>
      <c r="AC612" s="29"/>
      <c r="AD612" s="29"/>
      <c r="AE612" s="29"/>
      <c r="AF612" s="29"/>
      <c r="AG612" s="29"/>
      <c r="AH612" s="29"/>
      <c r="AI612" s="29"/>
      <c r="AJ612" s="29"/>
    </row>
    <row r="613" spans="1:36" s="30" customFormat="1" ht="69" customHeight="1" x14ac:dyDescent="0.25">
      <c r="A613" s="117" t="s">
        <v>4706</v>
      </c>
      <c r="B613" s="121" t="s">
        <v>2632</v>
      </c>
      <c r="C613" s="122" t="s">
        <v>2648</v>
      </c>
      <c r="D613" s="122" t="s">
        <v>2649</v>
      </c>
      <c r="E613" s="123" t="s">
        <v>2643</v>
      </c>
      <c r="F613" s="132" t="s">
        <v>2644</v>
      </c>
      <c r="G613" s="132" t="s">
        <v>91</v>
      </c>
      <c r="H613" s="132" t="s">
        <v>2645</v>
      </c>
      <c r="I613" s="132" t="s">
        <v>132</v>
      </c>
      <c r="J613" s="132" t="s">
        <v>2646</v>
      </c>
      <c r="K613" s="132">
        <v>4</v>
      </c>
      <c r="L613" s="132">
        <v>2</v>
      </c>
      <c r="M613" s="132">
        <v>4</v>
      </c>
      <c r="N613" s="133">
        <v>3000</v>
      </c>
      <c r="O613" s="133">
        <v>3613.56</v>
      </c>
      <c r="P613" s="131">
        <v>7000</v>
      </c>
      <c r="Q613" s="116" t="s">
        <v>157</v>
      </c>
      <c r="R613" s="116" t="s">
        <v>2285</v>
      </c>
      <c r="S613" s="116"/>
      <c r="U613" s="29"/>
      <c r="V613" s="29"/>
      <c r="W613" s="29"/>
      <c r="X613" s="29"/>
      <c r="Y613" s="29"/>
      <c r="Z613" s="29"/>
      <c r="AA613" s="29"/>
      <c r="AB613" s="29"/>
      <c r="AC613" s="29"/>
      <c r="AD613" s="29"/>
      <c r="AE613" s="29"/>
      <c r="AF613" s="29"/>
      <c r="AG613" s="29"/>
      <c r="AH613" s="29"/>
      <c r="AI613" s="29"/>
      <c r="AJ613" s="29"/>
    </row>
    <row r="614" spans="1:36" s="30" customFormat="1" ht="69" customHeight="1" x14ac:dyDescent="0.25">
      <c r="A614" s="119" t="s">
        <v>4702</v>
      </c>
      <c r="B614" s="121" t="s">
        <v>2650</v>
      </c>
      <c r="C614" s="122" t="s">
        <v>2655</v>
      </c>
      <c r="D614" s="122" t="s">
        <v>2656</v>
      </c>
      <c r="E614" s="123" t="s">
        <v>2651</v>
      </c>
      <c r="F614" s="132" t="s">
        <v>2652</v>
      </c>
      <c r="G614" s="132" t="s">
        <v>91</v>
      </c>
      <c r="H614" s="132" t="s">
        <v>2653</v>
      </c>
      <c r="I614" s="132" t="s">
        <v>132</v>
      </c>
      <c r="J614" s="132" t="s">
        <v>2654</v>
      </c>
      <c r="K614" s="132">
        <v>6000</v>
      </c>
      <c r="L614" s="136"/>
      <c r="M614" s="132">
        <v>6000</v>
      </c>
      <c r="N614" s="134">
        <v>100000</v>
      </c>
      <c r="O614" s="133">
        <v>100000</v>
      </c>
      <c r="P614" s="131">
        <v>100000</v>
      </c>
      <c r="Q614" s="116" t="s">
        <v>98</v>
      </c>
      <c r="R614" s="116" t="s">
        <v>4804</v>
      </c>
      <c r="S614" s="116"/>
      <c r="U614" s="29"/>
      <c r="V614" s="29"/>
      <c r="W614" s="29"/>
      <c r="X614" s="29"/>
      <c r="Y614" s="29"/>
      <c r="Z614" s="29"/>
      <c r="AA614" s="29"/>
      <c r="AB614" s="29"/>
      <c r="AC614" s="29"/>
      <c r="AD614" s="29"/>
      <c r="AE614" s="29"/>
      <c r="AF614" s="29"/>
      <c r="AG614" s="29"/>
      <c r="AH614" s="29"/>
      <c r="AI614" s="29"/>
      <c r="AJ614" s="29"/>
    </row>
    <row r="615" spans="1:36" s="30" customFormat="1" ht="69" customHeight="1" x14ac:dyDescent="0.25">
      <c r="A615" s="119" t="s">
        <v>4702</v>
      </c>
      <c r="B615" s="121" t="s">
        <v>2650</v>
      </c>
      <c r="C615" s="122" t="s">
        <v>2659</v>
      </c>
      <c r="D615" s="122" t="s">
        <v>2662</v>
      </c>
      <c r="E615" s="123" t="s">
        <v>2657</v>
      </c>
      <c r="F615" s="132" t="s">
        <v>2658</v>
      </c>
      <c r="G615" s="132" t="s">
        <v>91</v>
      </c>
      <c r="H615" s="132" t="s">
        <v>2659</v>
      </c>
      <c r="I615" s="132" t="s">
        <v>132</v>
      </c>
      <c r="J615" s="132" t="s">
        <v>2654</v>
      </c>
      <c r="K615" s="132" t="s">
        <v>2660</v>
      </c>
      <c r="L615" s="136" t="s">
        <v>2661</v>
      </c>
      <c r="M615" s="132" t="s">
        <v>2660</v>
      </c>
      <c r="N615" s="134">
        <v>2740</v>
      </c>
      <c r="O615" s="133">
        <v>1458.45</v>
      </c>
      <c r="P615" s="131">
        <v>2740</v>
      </c>
      <c r="Q615" s="116" t="s">
        <v>98</v>
      </c>
      <c r="R615" s="116" t="s">
        <v>4784</v>
      </c>
      <c r="S615" s="116" t="s">
        <v>4900</v>
      </c>
      <c r="U615" s="29"/>
      <c r="V615" s="29"/>
      <c r="W615" s="29"/>
      <c r="X615" s="29"/>
      <c r="Y615" s="29"/>
      <c r="Z615" s="29"/>
      <c r="AA615" s="29"/>
      <c r="AB615" s="29"/>
      <c r="AC615" s="29"/>
      <c r="AD615" s="29"/>
      <c r="AE615" s="29"/>
      <c r="AF615" s="29"/>
      <c r="AG615" s="29"/>
      <c r="AH615" s="29"/>
      <c r="AI615" s="29"/>
      <c r="AJ615" s="29"/>
    </row>
    <row r="616" spans="1:36" s="30" customFormat="1" ht="69" customHeight="1" x14ac:dyDescent="0.25">
      <c r="A616" s="117" t="s">
        <v>4706</v>
      </c>
      <c r="B616" s="121" t="s">
        <v>2650</v>
      </c>
      <c r="C616" s="122" t="s">
        <v>2665</v>
      </c>
      <c r="D616" s="122" t="s">
        <v>2670</v>
      </c>
      <c r="E616" s="123" t="s">
        <v>2663</v>
      </c>
      <c r="F616" s="132" t="s">
        <v>2664</v>
      </c>
      <c r="G616" s="132" t="s">
        <v>91</v>
      </c>
      <c r="H616" s="132" t="s">
        <v>2665</v>
      </c>
      <c r="I616" s="132" t="s">
        <v>132</v>
      </c>
      <c r="J616" s="132" t="s">
        <v>2666</v>
      </c>
      <c r="K616" s="132" t="s">
        <v>2667</v>
      </c>
      <c r="L616" s="136" t="s">
        <v>2668</v>
      </c>
      <c r="M616" s="132" t="s">
        <v>2669</v>
      </c>
      <c r="N616" s="134">
        <v>10000</v>
      </c>
      <c r="O616" s="133">
        <v>4474.32</v>
      </c>
      <c r="P616" s="131">
        <v>10000</v>
      </c>
      <c r="Q616" s="116" t="s">
        <v>92</v>
      </c>
      <c r="R616" s="116" t="s">
        <v>4726</v>
      </c>
      <c r="S616" s="116"/>
      <c r="U616" s="31"/>
      <c r="V616" s="35"/>
      <c r="W616" s="31"/>
      <c r="X616" s="31"/>
      <c r="Y616" s="32"/>
      <c r="Z616" s="32"/>
      <c r="AA616" s="33"/>
      <c r="AB616" s="32"/>
      <c r="AC616" s="32"/>
      <c r="AD616" s="34"/>
      <c r="AE616" s="29"/>
      <c r="AF616" s="29"/>
      <c r="AG616" s="29"/>
      <c r="AH616" s="29"/>
      <c r="AI616" s="29"/>
      <c r="AJ616" s="29"/>
    </row>
    <row r="617" spans="1:36" s="30" customFormat="1" ht="69" customHeight="1" x14ac:dyDescent="0.25">
      <c r="A617" s="117" t="s">
        <v>4706</v>
      </c>
      <c r="B617" s="121" t="s">
        <v>2650</v>
      </c>
      <c r="C617" s="122" t="s">
        <v>2665</v>
      </c>
      <c r="D617" s="122" t="s">
        <v>2670</v>
      </c>
      <c r="E617" s="123" t="s">
        <v>2663</v>
      </c>
      <c r="F617" s="132" t="s">
        <v>2671</v>
      </c>
      <c r="G617" s="132" t="s">
        <v>91</v>
      </c>
      <c r="H617" s="132" t="s">
        <v>2665</v>
      </c>
      <c r="I617" s="132" t="s">
        <v>132</v>
      </c>
      <c r="J617" s="132" t="s">
        <v>2672</v>
      </c>
      <c r="K617" s="132">
        <v>15</v>
      </c>
      <c r="L617" s="136" t="s">
        <v>2673</v>
      </c>
      <c r="M617" s="132">
        <v>15</v>
      </c>
      <c r="N617" s="134" t="s">
        <v>2674</v>
      </c>
      <c r="O617" s="133" t="s">
        <v>2674</v>
      </c>
      <c r="P617" s="131"/>
      <c r="Q617" s="116" t="s">
        <v>92</v>
      </c>
      <c r="R617" s="116" t="s">
        <v>4726</v>
      </c>
      <c r="S617" s="116"/>
      <c r="U617" s="29"/>
      <c r="V617" s="29"/>
      <c r="W617" s="29"/>
      <c r="X617" s="29"/>
      <c r="Y617" s="29"/>
      <c r="Z617" s="29"/>
      <c r="AA617" s="29"/>
      <c r="AB617" s="29"/>
      <c r="AC617" s="29"/>
      <c r="AD617" s="29"/>
      <c r="AE617" s="29"/>
      <c r="AF617" s="29"/>
      <c r="AG617" s="29"/>
      <c r="AH617" s="29"/>
      <c r="AI617" s="29"/>
      <c r="AJ617" s="29"/>
    </row>
    <row r="618" spans="1:36" s="30" customFormat="1" ht="69" customHeight="1" x14ac:dyDescent="0.25">
      <c r="A618" s="117" t="s">
        <v>4706</v>
      </c>
      <c r="B618" s="121" t="s">
        <v>2650</v>
      </c>
      <c r="C618" s="122" t="s">
        <v>2665</v>
      </c>
      <c r="D618" s="122" t="s">
        <v>2670</v>
      </c>
      <c r="E618" s="123" t="s">
        <v>2663</v>
      </c>
      <c r="F618" s="132" t="s">
        <v>2675</v>
      </c>
      <c r="G618" s="132" t="s">
        <v>91</v>
      </c>
      <c r="H618" s="132" t="s">
        <v>2665</v>
      </c>
      <c r="I618" s="132" t="s">
        <v>132</v>
      </c>
      <c r="J618" s="132" t="s">
        <v>2676</v>
      </c>
      <c r="K618" s="132">
        <v>15</v>
      </c>
      <c r="L618" s="136" t="s">
        <v>2677</v>
      </c>
      <c r="M618" s="132">
        <v>15</v>
      </c>
      <c r="N618" s="134" t="s">
        <v>2674</v>
      </c>
      <c r="O618" s="133" t="s">
        <v>2674</v>
      </c>
      <c r="P618" s="131"/>
      <c r="Q618" s="116" t="s">
        <v>92</v>
      </c>
      <c r="R618" s="116" t="s">
        <v>4726</v>
      </c>
      <c r="S618" s="116"/>
      <c r="U618" s="29"/>
      <c r="V618" s="29"/>
      <c r="W618" s="29"/>
      <c r="X618" s="29"/>
      <c r="Y618" s="29"/>
      <c r="Z618" s="29"/>
      <c r="AA618" s="29"/>
      <c r="AB618" s="29"/>
      <c r="AC618" s="29"/>
      <c r="AD618" s="29"/>
      <c r="AE618" s="29"/>
      <c r="AF618" s="29"/>
      <c r="AG618" s="29"/>
      <c r="AH618" s="29"/>
      <c r="AI618" s="29"/>
      <c r="AJ618" s="29"/>
    </row>
    <row r="619" spans="1:36" s="30" customFormat="1" ht="69" customHeight="1" x14ac:dyDescent="0.25">
      <c r="A619" s="117" t="s">
        <v>4706</v>
      </c>
      <c r="B619" s="121" t="s">
        <v>2650</v>
      </c>
      <c r="C619" s="122" t="s">
        <v>2665</v>
      </c>
      <c r="D619" s="122" t="s">
        <v>2670</v>
      </c>
      <c r="E619" s="123" t="s">
        <v>2663</v>
      </c>
      <c r="F619" s="132" t="s">
        <v>2678</v>
      </c>
      <c r="G619" s="132" t="s">
        <v>91</v>
      </c>
      <c r="H619" s="132" t="s">
        <v>2665</v>
      </c>
      <c r="I619" s="132" t="s">
        <v>132</v>
      </c>
      <c r="J619" s="132" t="s">
        <v>2679</v>
      </c>
      <c r="K619" s="132">
        <v>15</v>
      </c>
      <c r="L619" s="136" t="s">
        <v>2680</v>
      </c>
      <c r="M619" s="132">
        <v>15</v>
      </c>
      <c r="N619" s="134" t="s">
        <v>2674</v>
      </c>
      <c r="O619" s="133" t="s">
        <v>2674</v>
      </c>
      <c r="P619" s="131"/>
      <c r="Q619" s="116" t="s">
        <v>92</v>
      </c>
      <c r="R619" s="116" t="s">
        <v>4726</v>
      </c>
      <c r="S619" s="116"/>
      <c r="U619" s="29"/>
      <c r="V619" s="29"/>
      <c r="W619" s="29"/>
      <c r="X619" s="29"/>
      <c r="Y619" s="29"/>
      <c r="Z619" s="29"/>
      <c r="AA619" s="29"/>
      <c r="AB619" s="29"/>
      <c r="AC619" s="29"/>
      <c r="AD619" s="29"/>
      <c r="AE619" s="29"/>
      <c r="AF619" s="29"/>
      <c r="AG619" s="29"/>
      <c r="AH619" s="29"/>
      <c r="AI619" s="29"/>
      <c r="AJ619" s="29"/>
    </row>
    <row r="620" spans="1:36" s="30" customFormat="1" ht="69" customHeight="1" x14ac:dyDescent="0.25">
      <c r="A620" s="117" t="s">
        <v>4706</v>
      </c>
      <c r="B620" s="121" t="s">
        <v>2650</v>
      </c>
      <c r="C620" s="122" t="s">
        <v>2683</v>
      </c>
      <c r="D620" s="122" t="s">
        <v>2688</v>
      </c>
      <c r="E620" s="123" t="s">
        <v>2681</v>
      </c>
      <c r="F620" s="132" t="s">
        <v>2682</v>
      </c>
      <c r="G620" s="132" t="s">
        <v>91</v>
      </c>
      <c r="H620" s="132" t="s">
        <v>2683</v>
      </c>
      <c r="I620" s="132" t="s">
        <v>132</v>
      </c>
      <c r="J620" s="132" t="s">
        <v>2684</v>
      </c>
      <c r="K620" s="132" t="s">
        <v>2685</v>
      </c>
      <c r="L620" s="136" t="s">
        <v>2686</v>
      </c>
      <c r="M620" s="132" t="s">
        <v>2687</v>
      </c>
      <c r="N620" s="134">
        <v>8200</v>
      </c>
      <c r="O620" s="133">
        <v>5834.82</v>
      </c>
      <c r="P620" s="131">
        <v>8200</v>
      </c>
      <c r="Q620" s="116" t="s">
        <v>92</v>
      </c>
      <c r="R620" s="116" t="s">
        <v>4726</v>
      </c>
      <c r="S620" s="116" t="s">
        <v>4728</v>
      </c>
      <c r="U620" s="29"/>
      <c r="V620" s="29"/>
      <c r="W620" s="29"/>
      <c r="X620" s="29"/>
      <c r="Y620" s="29"/>
      <c r="Z620" s="29"/>
      <c r="AA620" s="29"/>
      <c r="AB620" s="29"/>
      <c r="AC620" s="29"/>
      <c r="AD620" s="29"/>
      <c r="AE620" s="29"/>
      <c r="AF620" s="29"/>
      <c r="AG620" s="29"/>
      <c r="AH620" s="29"/>
      <c r="AI620" s="29"/>
      <c r="AJ620" s="29"/>
    </row>
    <row r="621" spans="1:36" s="30" customFormat="1" ht="69" customHeight="1" x14ac:dyDescent="0.25">
      <c r="A621" s="117" t="s">
        <v>4706</v>
      </c>
      <c r="B621" s="121" t="s">
        <v>2650</v>
      </c>
      <c r="C621" s="122" t="s">
        <v>2683</v>
      </c>
      <c r="D621" s="122" t="s">
        <v>2688</v>
      </c>
      <c r="E621" s="123" t="s">
        <v>2681</v>
      </c>
      <c r="F621" s="132" t="s">
        <v>2689</v>
      </c>
      <c r="G621" s="132" t="s">
        <v>91</v>
      </c>
      <c r="H621" s="132" t="s">
        <v>2683</v>
      </c>
      <c r="I621" s="132" t="s">
        <v>132</v>
      </c>
      <c r="J621" s="132" t="s">
        <v>2684</v>
      </c>
      <c r="K621" s="132" t="s">
        <v>2690</v>
      </c>
      <c r="L621" s="136" t="s">
        <v>2691</v>
      </c>
      <c r="M621" s="132" t="s">
        <v>2692</v>
      </c>
      <c r="N621" s="134" t="s">
        <v>2693</v>
      </c>
      <c r="O621" s="133" t="s">
        <v>2693</v>
      </c>
      <c r="P621" s="131"/>
      <c r="Q621" s="116" t="s">
        <v>92</v>
      </c>
      <c r="R621" s="116" t="s">
        <v>4726</v>
      </c>
      <c r="S621" s="116" t="s">
        <v>4728</v>
      </c>
      <c r="U621" s="29"/>
      <c r="V621" s="29"/>
      <c r="W621" s="29"/>
      <c r="X621" s="29"/>
      <c r="Y621" s="29"/>
      <c r="Z621" s="29"/>
      <c r="AA621" s="29"/>
      <c r="AB621" s="29"/>
      <c r="AC621" s="29"/>
      <c r="AD621" s="29"/>
      <c r="AE621" s="29"/>
      <c r="AF621" s="29"/>
      <c r="AG621" s="29"/>
      <c r="AH621" s="29"/>
      <c r="AI621" s="29"/>
      <c r="AJ621" s="29"/>
    </row>
    <row r="622" spans="1:36" s="30" customFormat="1" ht="69" customHeight="1" x14ac:dyDescent="0.25">
      <c r="A622" s="117" t="s">
        <v>4706</v>
      </c>
      <c r="B622" s="121" t="s">
        <v>2650</v>
      </c>
      <c r="C622" s="122" t="s">
        <v>2683</v>
      </c>
      <c r="D622" s="122" t="s">
        <v>2688</v>
      </c>
      <c r="E622" s="123" t="s">
        <v>2681</v>
      </c>
      <c r="F622" s="132" t="s">
        <v>2694</v>
      </c>
      <c r="G622" s="132" t="s">
        <v>91</v>
      </c>
      <c r="H622" s="132" t="s">
        <v>2683</v>
      </c>
      <c r="I622" s="132" t="s">
        <v>132</v>
      </c>
      <c r="J622" s="132" t="s">
        <v>2695</v>
      </c>
      <c r="K622" s="132">
        <v>10</v>
      </c>
      <c r="L622" s="136" t="s">
        <v>2696</v>
      </c>
      <c r="M622" s="132">
        <v>10</v>
      </c>
      <c r="N622" s="134" t="s">
        <v>2693</v>
      </c>
      <c r="O622" s="133" t="s">
        <v>2693</v>
      </c>
      <c r="P622" s="131"/>
      <c r="Q622" s="116" t="s">
        <v>92</v>
      </c>
      <c r="R622" s="116" t="s">
        <v>4726</v>
      </c>
      <c r="S622" s="116" t="s">
        <v>4728</v>
      </c>
      <c r="U622" s="29"/>
      <c r="V622" s="29"/>
      <c r="W622" s="29"/>
      <c r="X622" s="29"/>
      <c r="Y622" s="29"/>
      <c r="Z622" s="29"/>
      <c r="AA622" s="29"/>
      <c r="AB622" s="29"/>
      <c r="AC622" s="29"/>
      <c r="AD622" s="29"/>
      <c r="AE622" s="29"/>
      <c r="AF622" s="29"/>
      <c r="AG622" s="29"/>
      <c r="AH622" s="29"/>
      <c r="AI622" s="29"/>
      <c r="AJ622" s="29"/>
    </row>
    <row r="623" spans="1:36" s="30" customFormat="1" ht="69" customHeight="1" x14ac:dyDescent="0.25">
      <c r="A623" s="117" t="s">
        <v>4706</v>
      </c>
      <c r="B623" s="121" t="s">
        <v>2650</v>
      </c>
      <c r="C623" s="122" t="s">
        <v>2683</v>
      </c>
      <c r="D623" s="122" t="s">
        <v>2688</v>
      </c>
      <c r="E623" s="123" t="s">
        <v>2681</v>
      </c>
      <c r="F623" s="132" t="s">
        <v>2697</v>
      </c>
      <c r="G623" s="132" t="s">
        <v>91</v>
      </c>
      <c r="H623" s="132" t="s">
        <v>2683</v>
      </c>
      <c r="I623" s="132" t="s">
        <v>132</v>
      </c>
      <c r="J623" s="132" t="s">
        <v>2684</v>
      </c>
      <c r="K623" s="132" t="s">
        <v>2687</v>
      </c>
      <c r="L623" s="136" t="s">
        <v>2698</v>
      </c>
      <c r="M623" s="132" t="s">
        <v>2687</v>
      </c>
      <c r="N623" s="134" t="s">
        <v>2693</v>
      </c>
      <c r="O623" s="133" t="s">
        <v>2693</v>
      </c>
      <c r="P623" s="131"/>
      <c r="Q623" s="116" t="s">
        <v>92</v>
      </c>
      <c r="R623" s="116" t="s">
        <v>4726</v>
      </c>
      <c r="S623" s="116" t="s">
        <v>4728</v>
      </c>
      <c r="U623" s="29"/>
      <c r="V623" s="29"/>
      <c r="W623" s="29"/>
      <c r="X623" s="29"/>
      <c r="Y623" s="29"/>
      <c r="Z623" s="29"/>
      <c r="AA623" s="29"/>
      <c r="AB623" s="29"/>
      <c r="AC623" s="29"/>
      <c r="AD623" s="29"/>
      <c r="AE623" s="29"/>
      <c r="AF623" s="29"/>
      <c r="AG623" s="29"/>
      <c r="AH623" s="29"/>
      <c r="AI623" s="29"/>
      <c r="AJ623" s="29"/>
    </row>
    <row r="624" spans="1:36" s="30" customFormat="1" ht="69" customHeight="1" x14ac:dyDescent="0.25">
      <c r="A624" s="117" t="s">
        <v>4706</v>
      </c>
      <c r="B624" s="121" t="s">
        <v>2650</v>
      </c>
      <c r="C624" s="122" t="s">
        <v>2683</v>
      </c>
      <c r="D624" s="122" t="s">
        <v>2688</v>
      </c>
      <c r="E624" s="123" t="s">
        <v>2681</v>
      </c>
      <c r="F624" s="132" t="s">
        <v>2699</v>
      </c>
      <c r="G624" s="132" t="s">
        <v>91</v>
      </c>
      <c r="H624" s="132" t="s">
        <v>2683</v>
      </c>
      <c r="I624" s="132" t="s">
        <v>132</v>
      </c>
      <c r="J624" s="132" t="s">
        <v>2700</v>
      </c>
      <c r="K624" s="132" t="s">
        <v>2701</v>
      </c>
      <c r="L624" s="136" t="s">
        <v>2702</v>
      </c>
      <c r="M624" s="132" t="s">
        <v>2703</v>
      </c>
      <c r="N624" s="134" t="s">
        <v>2693</v>
      </c>
      <c r="O624" s="133" t="s">
        <v>2693</v>
      </c>
      <c r="P624" s="131"/>
      <c r="Q624" s="116" t="s">
        <v>92</v>
      </c>
      <c r="R624" s="116" t="s">
        <v>4726</v>
      </c>
      <c r="S624" s="116" t="s">
        <v>4728</v>
      </c>
      <c r="U624" s="29"/>
      <c r="V624" s="29"/>
      <c r="W624" s="29"/>
      <c r="X624" s="29"/>
      <c r="Y624" s="29"/>
      <c r="Z624" s="29"/>
      <c r="AA624" s="29"/>
      <c r="AB624" s="29"/>
      <c r="AC624" s="29"/>
      <c r="AD624" s="29"/>
      <c r="AE624" s="29"/>
      <c r="AF624" s="29"/>
      <c r="AG624" s="29"/>
      <c r="AH624" s="29"/>
      <c r="AI624" s="29"/>
      <c r="AJ624" s="29"/>
    </row>
    <row r="625" spans="1:36" s="30" customFormat="1" ht="69" customHeight="1" x14ac:dyDescent="0.25">
      <c r="A625" s="117" t="s">
        <v>4706</v>
      </c>
      <c r="B625" s="121" t="s">
        <v>2650</v>
      </c>
      <c r="C625" s="122" t="s">
        <v>2683</v>
      </c>
      <c r="D625" s="122" t="s">
        <v>2688</v>
      </c>
      <c r="E625" s="123" t="s">
        <v>2681</v>
      </c>
      <c r="F625" s="132" t="s">
        <v>2704</v>
      </c>
      <c r="G625" s="132" t="s">
        <v>91</v>
      </c>
      <c r="H625" s="132" t="s">
        <v>2683</v>
      </c>
      <c r="I625" s="132" t="s">
        <v>132</v>
      </c>
      <c r="J625" s="132" t="s">
        <v>2684</v>
      </c>
      <c r="K625" s="132" t="s">
        <v>2687</v>
      </c>
      <c r="L625" s="136" t="s">
        <v>2705</v>
      </c>
      <c r="M625" s="132" t="s">
        <v>2687</v>
      </c>
      <c r="N625" s="134" t="s">
        <v>2693</v>
      </c>
      <c r="O625" s="133" t="s">
        <v>2693</v>
      </c>
      <c r="P625" s="131"/>
      <c r="Q625" s="116" t="s">
        <v>92</v>
      </c>
      <c r="R625" s="116" t="s">
        <v>4726</v>
      </c>
      <c r="S625" s="116" t="s">
        <v>4728</v>
      </c>
      <c r="U625" s="29"/>
      <c r="V625" s="29"/>
      <c r="W625" s="29"/>
      <c r="X625" s="29"/>
      <c r="Y625" s="29"/>
      <c r="Z625" s="29"/>
      <c r="AA625" s="29"/>
      <c r="AB625" s="29"/>
      <c r="AC625" s="29"/>
      <c r="AD625" s="29"/>
      <c r="AE625" s="29"/>
      <c r="AF625" s="29"/>
      <c r="AG625" s="29"/>
      <c r="AH625" s="29"/>
      <c r="AI625" s="29"/>
      <c r="AJ625" s="29"/>
    </row>
    <row r="626" spans="1:36" s="30" customFormat="1" ht="69" customHeight="1" x14ac:dyDescent="0.25">
      <c r="A626" s="117" t="s">
        <v>4706</v>
      </c>
      <c r="B626" s="121" t="s">
        <v>763</v>
      </c>
      <c r="C626" s="122" t="s">
        <v>2709</v>
      </c>
      <c r="D626" s="122" t="s">
        <v>2710</v>
      </c>
      <c r="E626" s="123" t="s">
        <v>2706</v>
      </c>
      <c r="F626" s="132" t="s">
        <v>2707</v>
      </c>
      <c r="G626" s="132"/>
      <c r="H626" s="132" t="s">
        <v>2708</v>
      </c>
      <c r="I626" s="132"/>
      <c r="J626" s="132"/>
      <c r="K626" s="132"/>
      <c r="L626" s="132"/>
      <c r="M626" s="132"/>
      <c r="N626" s="133">
        <v>25864</v>
      </c>
      <c r="O626" s="133">
        <v>12182.36</v>
      </c>
      <c r="P626" s="131"/>
      <c r="Q626" s="116" t="s">
        <v>157</v>
      </c>
      <c r="R626" s="116" t="s">
        <v>4730</v>
      </c>
      <c r="S626" s="116" t="s">
        <v>4800</v>
      </c>
      <c r="U626" s="29"/>
      <c r="V626" s="29"/>
      <c r="W626" s="29"/>
      <c r="X626" s="29"/>
      <c r="Y626" s="29"/>
      <c r="Z626" s="29"/>
      <c r="AA626" s="29"/>
      <c r="AB626" s="29"/>
      <c r="AC626" s="29"/>
      <c r="AD626" s="29"/>
      <c r="AE626" s="29"/>
      <c r="AF626" s="29"/>
      <c r="AG626" s="29"/>
      <c r="AH626" s="29"/>
      <c r="AI626" s="29"/>
      <c r="AJ626" s="29"/>
    </row>
    <row r="627" spans="1:36" s="30" customFormat="1" ht="69" customHeight="1" x14ac:dyDescent="0.25">
      <c r="A627" s="117" t="s">
        <v>4706</v>
      </c>
      <c r="B627" s="121" t="s">
        <v>763</v>
      </c>
      <c r="C627" s="122" t="s">
        <v>2715</v>
      </c>
      <c r="D627" s="122" t="s">
        <v>2716</v>
      </c>
      <c r="E627" s="123" t="s">
        <v>2711</v>
      </c>
      <c r="F627" s="132" t="s">
        <v>2712</v>
      </c>
      <c r="G627" s="132"/>
      <c r="H627" s="132" t="s">
        <v>2713</v>
      </c>
      <c r="I627" s="132"/>
      <c r="J627" s="132" t="s">
        <v>2714</v>
      </c>
      <c r="K627" s="132">
        <v>6</v>
      </c>
      <c r="L627" s="132">
        <v>6</v>
      </c>
      <c r="M627" s="132">
        <v>6</v>
      </c>
      <c r="N627" s="133">
        <v>11438</v>
      </c>
      <c r="O627" s="133">
        <v>5173.54</v>
      </c>
      <c r="P627" s="131"/>
      <c r="Q627" s="116" t="s">
        <v>157</v>
      </c>
      <c r="R627" s="116" t="s">
        <v>4730</v>
      </c>
      <c r="S627" s="116" t="s">
        <v>4800</v>
      </c>
      <c r="U627" s="29"/>
      <c r="V627" s="29"/>
      <c r="W627" s="29"/>
      <c r="X627" s="29"/>
      <c r="Y627" s="29"/>
      <c r="Z627" s="29"/>
      <c r="AA627" s="29"/>
      <c r="AB627" s="29"/>
      <c r="AC627" s="29"/>
      <c r="AD627" s="29"/>
      <c r="AE627" s="29"/>
      <c r="AF627" s="29"/>
      <c r="AG627" s="29"/>
      <c r="AH627" s="29"/>
      <c r="AI627" s="29"/>
      <c r="AJ627" s="29"/>
    </row>
    <row r="628" spans="1:36" s="30" customFormat="1" ht="69" customHeight="1" x14ac:dyDescent="0.25">
      <c r="A628" s="117" t="s">
        <v>4706</v>
      </c>
      <c r="B628" s="121" t="s">
        <v>763</v>
      </c>
      <c r="C628" s="122" t="s">
        <v>2715</v>
      </c>
      <c r="D628" s="122" t="s">
        <v>2716</v>
      </c>
      <c r="E628" s="123" t="s">
        <v>2711</v>
      </c>
      <c r="F628" s="132" t="s">
        <v>2717</v>
      </c>
      <c r="G628" s="132"/>
      <c r="H628" s="132" t="s">
        <v>2713</v>
      </c>
      <c r="I628" s="132"/>
      <c r="J628" s="132" t="s">
        <v>2718</v>
      </c>
      <c r="K628" s="132">
        <v>11</v>
      </c>
      <c r="L628" s="132">
        <v>16</v>
      </c>
      <c r="M628" s="132">
        <v>15</v>
      </c>
      <c r="N628" s="133"/>
      <c r="O628" s="133"/>
      <c r="P628" s="131"/>
      <c r="Q628" s="116" t="s">
        <v>157</v>
      </c>
      <c r="R628" s="116" t="s">
        <v>4730</v>
      </c>
      <c r="S628" s="116" t="s">
        <v>4800</v>
      </c>
      <c r="U628" s="29"/>
      <c r="V628" s="29"/>
      <c r="W628" s="29"/>
      <c r="X628" s="29"/>
      <c r="Y628" s="29"/>
      <c r="Z628" s="29"/>
      <c r="AA628" s="29"/>
      <c r="AB628" s="29"/>
      <c r="AC628" s="29"/>
      <c r="AD628" s="29"/>
      <c r="AE628" s="29"/>
      <c r="AF628" s="29"/>
      <c r="AG628" s="29"/>
      <c r="AH628" s="29"/>
      <c r="AI628" s="29"/>
      <c r="AJ628" s="29"/>
    </row>
    <row r="629" spans="1:36" s="30" customFormat="1" ht="69" customHeight="1" x14ac:dyDescent="0.25">
      <c r="A629" s="117" t="s">
        <v>4706</v>
      </c>
      <c r="B629" s="121" t="s">
        <v>763</v>
      </c>
      <c r="C629" s="122" t="s">
        <v>2715</v>
      </c>
      <c r="D629" s="122" t="s">
        <v>2716</v>
      </c>
      <c r="E629" s="123" t="s">
        <v>2711</v>
      </c>
      <c r="F629" s="132" t="s">
        <v>2719</v>
      </c>
      <c r="G629" s="132"/>
      <c r="H629" s="132" t="s">
        <v>2713</v>
      </c>
      <c r="I629" s="132"/>
      <c r="J629" s="132" t="s">
        <v>2720</v>
      </c>
      <c r="K629" s="132">
        <v>6</v>
      </c>
      <c r="L629" s="132">
        <v>6</v>
      </c>
      <c r="M629" s="132">
        <v>6</v>
      </c>
      <c r="N629" s="133"/>
      <c r="O629" s="133"/>
      <c r="P629" s="131"/>
      <c r="Q629" s="116" t="s">
        <v>157</v>
      </c>
      <c r="R629" s="116" t="s">
        <v>4730</v>
      </c>
      <c r="S629" s="116" t="s">
        <v>4800</v>
      </c>
      <c r="U629" s="29"/>
      <c r="V629" s="29"/>
      <c r="W629" s="29"/>
      <c r="X629" s="29"/>
      <c r="Y629" s="29"/>
      <c r="Z629" s="29"/>
      <c r="AA629" s="29"/>
      <c r="AB629" s="29"/>
      <c r="AC629" s="29"/>
      <c r="AD629" s="29"/>
      <c r="AE629" s="29"/>
      <c r="AF629" s="29"/>
      <c r="AG629" s="29"/>
      <c r="AH629" s="29"/>
      <c r="AI629" s="29"/>
      <c r="AJ629" s="29"/>
    </row>
    <row r="630" spans="1:36" s="30" customFormat="1" ht="69" customHeight="1" x14ac:dyDescent="0.25">
      <c r="A630" s="117" t="s">
        <v>4706</v>
      </c>
      <c r="B630" s="121" t="s">
        <v>763</v>
      </c>
      <c r="C630" s="122" t="s">
        <v>2715</v>
      </c>
      <c r="D630" s="122" t="s">
        <v>2716</v>
      </c>
      <c r="E630" s="123" t="s">
        <v>2711</v>
      </c>
      <c r="F630" s="132" t="s">
        <v>2721</v>
      </c>
      <c r="G630" s="132"/>
      <c r="H630" s="132" t="s">
        <v>2713</v>
      </c>
      <c r="I630" s="132"/>
      <c r="J630" s="132" t="s">
        <v>2722</v>
      </c>
      <c r="K630" s="132">
        <v>15</v>
      </c>
      <c r="L630" s="132">
        <v>15</v>
      </c>
      <c r="M630" s="132">
        <v>16</v>
      </c>
      <c r="N630" s="133"/>
      <c r="O630" s="133"/>
      <c r="P630" s="131"/>
      <c r="Q630" s="116" t="s">
        <v>157</v>
      </c>
      <c r="R630" s="116" t="s">
        <v>4730</v>
      </c>
      <c r="S630" s="116" t="s">
        <v>4800</v>
      </c>
      <c r="U630" s="29"/>
      <c r="V630" s="29"/>
      <c r="W630" s="29"/>
      <c r="X630" s="29"/>
      <c r="Y630" s="29"/>
      <c r="Z630" s="29"/>
      <c r="AA630" s="29"/>
      <c r="AB630" s="29"/>
      <c r="AC630" s="29"/>
      <c r="AD630" s="29"/>
      <c r="AE630" s="29"/>
      <c r="AF630" s="29"/>
      <c r="AG630" s="29"/>
      <c r="AH630" s="29"/>
      <c r="AI630" s="29"/>
      <c r="AJ630" s="29"/>
    </row>
    <row r="631" spans="1:36" s="30" customFormat="1" ht="69" customHeight="1" x14ac:dyDescent="0.25">
      <c r="A631" s="117" t="s">
        <v>4706</v>
      </c>
      <c r="B631" s="121" t="s">
        <v>2723</v>
      </c>
      <c r="C631" s="122" t="s">
        <v>2736</v>
      </c>
      <c r="D631" s="122" t="s">
        <v>2732</v>
      </c>
      <c r="E631" s="123" t="s">
        <v>2732</v>
      </c>
      <c r="F631" s="149" t="s">
        <v>4063</v>
      </c>
      <c r="G631" s="132" t="s">
        <v>91</v>
      </c>
      <c r="H631" s="132" t="s">
        <v>2733</v>
      </c>
      <c r="I631" s="132"/>
      <c r="J631" s="132" t="s">
        <v>2734</v>
      </c>
      <c r="K631" s="139">
        <v>1</v>
      </c>
      <c r="L631" s="132"/>
      <c r="M631" s="139">
        <v>1</v>
      </c>
      <c r="N631" s="133">
        <v>46000</v>
      </c>
      <c r="O631" s="133">
        <v>19166.669999999998</v>
      </c>
      <c r="P631" s="131">
        <v>46000</v>
      </c>
      <c r="Q631" s="116" t="s">
        <v>140</v>
      </c>
      <c r="R631" s="116" t="s">
        <v>4801</v>
      </c>
      <c r="S631" s="116"/>
      <c r="U631" s="29"/>
      <c r="V631" s="29"/>
      <c r="W631" s="29"/>
      <c r="X631" s="29"/>
      <c r="Y631" s="29"/>
      <c r="Z631" s="29"/>
      <c r="AA631" s="29"/>
      <c r="AB631" s="29"/>
      <c r="AC631" s="29"/>
      <c r="AD631" s="29"/>
      <c r="AE631" s="29"/>
      <c r="AF631" s="29"/>
      <c r="AG631" s="29"/>
      <c r="AH631" s="29"/>
      <c r="AI631" s="29"/>
      <c r="AJ631" s="29"/>
    </row>
    <row r="632" spans="1:36" s="30" customFormat="1" ht="69" customHeight="1" x14ac:dyDescent="0.25">
      <c r="A632" s="117" t="s">
        <v>4706</v>
      </c>
      <c r="B632" s="121" t="s">
        <v>2723</v>
      </c>
      <c r="C632" s="122" t="s">
        <v>2727</v>
      </c>
      <c r="D632" s="122" t="s">
        <v>2731</v>
      </c>
      <c r="E632" s="123" t="s">
        <v>2724</v>
      </c>
      <c r="F632" s="149" t="s">
        <v>2725</v>
      </c>
      <c r="G632" s="132" t="s">
        <v>2726</v>
      </c>
      <c r="H632" s="132" t="s">
        <v>2727</v>
      </c>
      <c r="I632" s="132"/>
      <c r="J632" s="132" t="s">
        <v>2728</v>
      </c>
      <c r="K632" s="132" t="s">
        <v>2729</v>
      </c>
      <c r="L632" s="132"/>
      <c r="M632" s="132" t="s">
        <v>2730</v>
      </c>
      <c r="N632" s="133">
        <v>12500</v>
      </c>
      <c r="O632" s="133">
        <v>5504.08</v>
      </c>
      <c r="P632" s="131">
        <v>12900</v>
      </c>
      <c r="Q632" s="116" t="s">
        <v>157</v>
      </c>
      <c r="R632" s="116" t="s">
        <v>2285</v>
      </c>
      <c r="S632" s="116" t="s">
        <v>4705</v>
      </c>
      <c r="U632" s="29"/>
      <c r="V632" s="29"/>
      <c r="W632" s="29"/>
      <c r="X632" s="29"/>
      <c r="Y632" s="29"/>
      <c r="Z632" s="29"/>
      <c r="AA632" s="29"/>
      <c r="AB632" s="29"/>
      <c r="AC632" s="29"/>
      <c r="AD632" s="29"/>
      <c r="AE632" s="29"/>
      <c r="AF632" s="29"/>
      <c r="AG632" s="29"/>
      <c r="AH632" s="29"/>
      <c r="AI632" s="29"/>
      <c r="AJ632" s="29"/>
    </row>
    <row r="633" spans="1:36" s="30" customFormat="1" ht="69" customHeight="1" x14ac:dyDescent="0.25">
      <c r="A633" s="117" t="s">
        <v>4706</v>
      </c>
      <c r="B633" s="121" t="s">
        <v>2723</v>
      </c>
      <c r="C633" s="122" t="s">
        <v>2739</v>
      </c>
      <c r="D633" s="122" t="s">
        <v>2741</v>
      </c>
      <c r="E633" s="123" t="s">
        <v>2737</v>
      </c>
      <c r="F633" s="149" t="s">
        <v>2738</v>
      </c>
      <c r="G633" s="132" t="s">
        <v>2726</v>
      </c>
      <c r="H633" s="132" t="s">
        <v>2739</v>
      </c>
      <c r="I633" s="132"/>
      <c r="J633" s="132" t="s">
        <v>2740</v>
      </c>
      <c r="K633" s="139">
        <v>0.8</v>
      </c>
      <c r="L633" s="132"/>
      <c r="M633" s="139">
        <v>0.8</v>
      </c>
      <c r="N633" s="133">
        <v>132990</v>
      </c>
      <c r="O633" s="133">
        <v>101689.89</v>
      </c>
      <c r="P633" s="131">
        <v>137000</v>
      </c>
      <c r="Q633" s="116" t="s">
        <v>140</v>
      </c>
      <c r="R633" s="116" t="s">
        <v>4801</v>
      </c>
      <c r="S633" s="116"/>
      <c r="U633" s="29"/>
      <c r="V633" s="29"/>
      <c r="W633" s="29"/>
      <c r="X633" s="29"/>
      <c r="Y633" s="29"/>
      <c r="Z633" s="29"/>
      <c r="AA633" s="29"/>
      <c r="AB633" s="29"/>
      <c r="AC633" s="29"/>
      <c r="AD633" s="29"/>
      <c r="AE633" s="29"/>
      <c r="AF633" s="29"/>
      <c r="AG633" s="29"/>
      <c r="AH633" s="29"/>
      <c r="AI633" s="29"/>
      <c r="AJ633" s="29"/>
    </row>
    <row r="634" spans="1:36" s="30" customFormat="1" ht="69" customHeight="1" x14ac:dyDescent="0.25">
      <c r="A634" s="117" t="s">
        <v>4706</v>
      </c>
      <c r="B634" s="121" t="s">
        <v>2723</v>
      </c>
      <c r="C634" s="122" t="s">
        <v>2744</v>
      </c>
      <c r="D634" s="122" t="s">
        <v>2746</v>
      </c>
      <c r="E634" s="123" t="s">
        <v>2742</v>
      </c>
      <c r="F634" s="149" t="s">
        <v>2743</v>
      </c>
      <c r="G634" s="132" t="e">
        <f>'[1]FICHA-1 OBJETIVOS'!G371</f>
        <v>#REF!</v>
      </c>
      <c r="H634" s="132" t="s">
        <v>2744</v>
      </c>
      <c r="I634" s="132"/>
      <c r="J634" s="132" t="s">
        <v>2740</v>
      </c>
      <c r="K634" s="139">
        <v>0.8</v>
      </c>
      <c r="L634" s="132"/>
      <c r="M634" s="139">
        <v>0.8</v>
      </c>
      <c r="N634" s="133">
        <v>56357.32</v>
      </c>
      <c r="O634" s="133">
        <v>35806.42</v>
      </c>
      <c r="P634" s="131">
        <v>75000</v>
      </c>
      <c r="Q634" s="116" t="s">
        <v>140</v>
      </c>
      <c r="R634" s="116" t="s">
        <v>250</v>
      </c>
      <c r="S634" s="116"/>
      <c r="U634" s="29"/>
      <c r="V634" s="29"/>
      <c r="W634" s="29"/>
      <c r="X634" s="29"/>
      <c r="Y634" s="29"/>
      <c r="Z634" s="29"/>
      <c r="AA634" s="29"/>
      <c r="AB634" s="29"/>
      <c r="AC634" s="29"/>
      <c r="AD634" s="29"/>
      <c r="AE634" s="29"/>
      <c r="AF634" s="29"/>
      <c r="AG634" s="29"/>
      <c r="AH634" s="29"/>
      <c r="AI634" s="29"/>
      <c r="AJ634" s="29"/>
    </row>
    <row r="635" spans="1:36" s="30" customFormat="1" ht="69" customHeight="1" x14ac:dyDescent="0.25">
      <c r="A635" s="117" t="s">
        <v>4706</v>
      </c>
      <c r="B635" s="121" t="s">
        <v>2747</v>
      </c>
      <c r="C635" s="122" t="s">
        <v>2748</v>
      </c>
      <c r="D635" s="122" t="s">
        <v>2750</v>
      </c>
      <c r="E635" s="123" t="s">
        <v>2737</v>
      </c>
      <c r="F635" s="149" t="s">
        <v>2738</v>
      </c>
      <c r="G635" s="132" t="s">
        <v>91</v>
      </c>
      <c r="H635" s="132" t="s">
        <v>2748</v>
      </c>
      <c r="I635" s="132"/>
      <c r="J635" s="132"/>
      <c r="K635" s="139"/>
      <c r="L635" s="132" t="s">
        <v>2749</v>
      </c>
      <c r="M635" s="139"/>
      <c r="N635" s="133">
        <v>50000</v>
      </c>
      <c r="O635" s="133"/>
      <c r="P635" s="131">
        <v>51500</v>
      </c>
      <c r="Q635" s="116" t="s">
        <v>140</v>
      </c>
      <c r="R635" s="116" t="s">
        <v>4801</v>
      </c>
      <c r="S635" s="116" t="s">
        <v>4716</v>
      </c>
      <c r="U635" s="29"/>
      <c r="V635" s="29"/>
      <c r="W635" s="29"/>
      <c r="X635" s="29"/>
      <c r="Y635" s="29"/>
      <c r="Z635" s="29"/>
      <c r="AA635" s="29"/>
      <c r="AB635" s="29"/>
      <c r="AC635" s="29"/>
      <c r="AD635" s="29"/>
      <c r="AE635" s="29"/>
      <c r="AF635" s="29"/>
      <c r="AG635" s="29"/>
      <c r="AH635" s="29"/>
      <c r="AI635" s="29"/>
      <c r="AJ635" s="29"/>
    </row>
    <row r="636" spans="1:36" s="30" customFormat="1" ht="69" customHeight="1" x14ac:dyDescent="0.25">
      <c r="A636" s="117" t="s">
        <v>4706</v>
      </c>
      <c r="B636" s="121" t="s">
        <v>6</v>
      </c>
      <c r="C636" s="122" t="s">
        <v>2767</v>
      </c>
      <c r="D636" s="122" t="s">
        <v>2768</v>
      </c>
      <c r="E636" s="123" t="s">
        <v>2763</v>
      </c>
      <c r="F636" s="132" t="s">
        <v>2764</v>
      </c>
      <c r="G636" s="132" t="s">
        <v>91</v>
      </c>
      <c r="H636" s="132" t="s">
        <v>2765</v>
      </c>
      <c r="I636" s="132">
        <v>0</v>
      </c>
      <c r="J636" s="132" t="s">
        <v>2766</v>
      </c>
      <c r="K636" s="132">
        <v>0.9</v>
      </c>
      <c r="L636" s="132"/>
      <c r="M636" s="139">
        <v>0.9</v>
      </c>
      <c r="N636" s="133">
        <v>16000</v>
      </c>
      <c r="O636" s="133">
        <f>N636-4477.87</f>
        <v>11522.130000000001</v>
      </c>
      <c r="P636" s="131">
        <v>16000</v>
      </c>
      <c r="Q636" s="116" t="s">
        <v>140</v>
      </c>
      <c r="R636" s="116" t="s">
        <v>4901</v>
      </c>
      <c r="S636" s="116"/>
      <c r="U636" s="29"/>
      <c r="V636" s="29"/>
      <c r="W636" s="29"/>
      <c r="X636" s="29"/>
      <c r="Y636" s="29"/>
      <c r="Z636" s="29"/>
      <c r="AA636" s="29"/>
      <c r="AB636" s="29"/>
      <c r="AC636" s="29"/>
      <c r="AD636" s="29"/>
      <c r="AE636" s="29"/>
      <c r="AF636" s="29"/>
      <c r="AG636" s="29"/>
      <c r="AH636" s="29"/>
      <c r="AI636" s="29"/>
      <c r="AJ636" s="29"/>
    </row>
    <row r="637" spans="1:36" s="30" customFormat="1" ht="69" customHeight="1" x14ac:dyDescent="0.25">
      <c r="A637" s="117" t="s">
        <v>4706</v>
      </c>
      <c r="B637" s="121" t="s">
        <v>6</v>
      </c>
      <c r="C637" s="122" t="s">
        <v>2755</v>
      </c>
      <c r="D637" s="122" t="s">
        <v>2756</v>
      </c>
      <c r="E637" s="123" t="s">
        <v>2751</v>
      </c>
      <c r="F637" s="132" t="s">
        <v>2752</v>
      </c>
      <c r="G637" s="132" t="s">
        <v>91</v>
      </c>
      <c r="H637" s="132" t="s">
        <v>2753</v>
      </c>
      <c r="I637" s="132">
        <v>0</v>
      </c>
      <c r="J637" s="132" t="s">
        <v>2754</v>
      </c>
      <c r="K637" s="132">
        <v>0.9</v>
      </c>
      <c r="L637" s="132"/>
      <c r="M637" s="139">
        <v>0.9</v>
      </c>
      <c r="N637" s="133">
        <v>7000</v>
      </c>
      <c r="O637" s="133">
        <f>N637-1004.11</f>
        <v>5995.89</v>
      </c>
      <c r="P637" s="131">
        <v>7000</v>
      </c>
      <c r="Q637" s="116" t="s">
        <v>140</v>
      </c>
      <c r="R637" s="116" t="s">
        <v>250</v>
      </c>
      <c r="S637" s="116" t="s">
        <v>4800</v>
      </c>
      <c r="U637" s="29"/>
      <c r="V637" s="29"/>
      <c r="W637" s="29"/>
      <c r="X637" s="29"/>
      <c r="Y637" s="29"/>
      <c r="Z637" s="29"/>
      <c r="AA637" s="29"/>
      <c r="AB637" s="29"/>
      <c r="AC637" s="29"/>
      <c r="AD637" s="29"/>
      <c r="AE637" s="29"/>
      <c r="AF637" s="29"/>
      <c r="AG637" s="29"/>
      <c r="AH637" s="29"/>
      <c r="AI637" s="29"/>
      <c r="AJ637" s="29"/>
    </row>
    <row r="638" spans="1:36" s="30" customFormat="1" ht="69" customHeight="1" x14ac:dyDescent="0.25">
      <c r="A638" s="117" t="s">
        <v>4706</v>
      </c>
      <c r="B638" s="121" t="s">
        <v>6</v>
      </c>
      <c r="C638" s="122" t="s">
        <v>2761</v>
      </c>
      <c r="D638" s="122" t="s">
        <v>2762</v>
      </c>
      <c r="E638" s="123" t="s">
        <v>2757</v>
      </c>
      <c r="F638" s="132" t="s">
        <v>2758</v>
      </c>
      <c r="G638" s="132" t="s">
        <v>91</v>
      </c>
      <c r="H638" s="132" t="s">
        <v>2759</v>
      </c>
      <c r="I638" s="132">
        <v>0</v>
      </c>
      <c r="J638" s="132" t="s">
        <v>2760</v>
      </c>
      <c r="K638" s="132">
        <v>0.9</v>
      </c>
      <c r="L638" s="132"/>
      <c r="M638" s="139">
        <v>0.9</v>
      </c>
      <c r="N638" s="133">
        <v>5000</v>
      </c>
      <c r="O638" s="133">
        <f>N638-1606.3</f>
        <v>3393.7</v>
      </c>
      <c r="P638" s="131">
        <v>5000</v>
      </c>
      <c r="Q638" s="116" t="s">
        <v>140</v>
      </c>
      <c r="R638" s="116" t="s">
        <v>250</v>
      </c>
      <c r="S638" s="116" t="s">
        <v>4902</v>
      </c>
      <c r="U638" s="29"/>
      <c r="V638" s="29"/>
      <c r="W638" s="29"/>
      <c r="X638" s="29"/>
      <c r="Y638" s="29"/>
      <c r="Z638" s="29"/>
      <c r="AA638" s="29"/>
      <c r="AB638" s="29"/>
      <c r="AC638" s="29"/>
      <c r="AD638" s="29"/>
      <c r="AE638" s="29"/>
      <c r="AF638" s="29"/>
      <c r="AG638" s="29"/>
      <c r="AH638" s="29"/>
      <c r="AI638" s="29"/>
      <c r="AJ638" s="29"/>
    </row>
    <row r="639" spans="1:36" s="30" customFormat="1" ht="69" customHeight="1" x14ac:dyDescent="0.25">
      <c r="A639" s="119" t="s">
        <v>4702</v>
      </c>
      <c r="B639" s="121" t="s">
        <v>7</v>
      </c>
      <c r="C639" s="122" t="s">
        <v>533</v>
      </c>
      <c r="D639" s="122" t="s">
        <v>534</v>
      </c>
      <c r="E639" s="123" t="s">
        <v>528</v>
      </c>
      <c r="F639" s="132" t="s">
        <v>529</v>
      </c>
      <c r="G639" s="132" t="s">
        <v>91</v>
      </c>
      <c r="H639" s="132" t="s">
        <v>530</v>
      </c>
      <c r="I639" s="132"/>
      <c r="J639" s="132"/>
      <c r="K639" s="132"/>
      <c r="L639" s="132"/>
      <c r="M639" s="132"/>
      <c r="N639" s="133"/>
      <c r="O639" s="133"/>
      <c r="P639" s="131">
        <v>8500</v>
      </c>
      <c r="Q639" s="116" t="s">
        <v>98</v>
      </c>
      <c r="R639" s="116" t="s">
        <v>4730</v>
      </c>
      <c r="S639" s="116"/>
      <c r="U639" s="31"/>
      <c r="V639" s="35"/>
      <c r="W639" s="31"/>
      <c r="X639" s="31"/>
      <c r="Y639" s="32"/>
      <c r="Z639" s="32"/>
      <c r="AA639" s="33"/>
      <c r="AB639" s="32"/>
      <c r="AC639" s="32"/>
      <c r="AD639" s="34"/>
      <c r="AE639" s="29"/>
      <c r="AF639" s="29"/>
      <c r="AG639" s="29"/>
      <c r="AH639" s="29"/>
      <c r="AI639" s="29"/>
      <c r="AJ639" s="29"/>
    </row>
    <row r="640" spans="1:36" s="30" customFormat="1" ht="69" customHeight="1" x14ac:dyDescent="0.25">
      <c r="A640" s="117" t="s">
        <v>4706</v>
      </c>
      <c r="B640" s="121" t="s">
        <v>128</v>
      </c>
      <c r="C640" s="122" t="s">
        <v>2773</v>
      </c>
      <c r="D640" s="122" t="s">
        <v>2774</v>
      </c>
      <c r="E640" s="123" t="s">
        <v>2769</v>
      </c>
      <c r="F640" s="132" t="s">
        <v>2770</v>
      </c>
      <c r="G640" s="132" t="s">
        <v>91</v>
      </c>
      <c r="H640" s="132" t="s">
        <v>2771</v>
      </c>
      <c r="I640" s="132"/>
      <c r="J640" s="132" t="s">
        <v>2772</v>
      </c>
      <c r="K640" s="132">
        <v>1</v>
      </c>
      <c r="L640" s="136">
        <v>1</v>
      </c>
      <c r="M640" s="132">
        <v>1</v>
      </c>
      <c r="N640" s="134">
        <v>41176.300000000003</v>
      </c>
      <c r="O640" s="133">
        <v>0</v>
      </c>
      <c r="P640" s="131">
        <v>41176.300000000003</v>
      </c>
      <c r="Q640" s="116" t="s">
        <v>140</v>
      </c>
      <c r="R640" s="116" t="s">
        <v>250</v>
      </c>
      <c r="S640" s="116"/>
      <c r="U640" s="31"/>
      <c r="V640" s="35"/>
      <c r="W640" s="31"/>
      <c r="X640" s="31"/>
      <c r="Y640" s="32"/>
      <c r="Z640" s="32"/>
      <c r="AA640" s="33"/>
      <c r="AB640" s="32"/>
      <c r="AC640" s="32"/>
      <c r="AD640" s="34"/>
      <c r="AE640" s="29"/>
      <c r="AF640" s="29"/>
      <c r="AG640" s="29"/>
      <c r="AH640" s="29"/>
      <c r="AI640" s="29"/>
      <c r="AJ640" s="29"/>
    </row>
    <row r="641" spans="1:36" s="30" customFormat="1" ht="69" customHeight="1" x14ac:dyDescent="0.25">
      <c r="A641" s="117" t="s">
        <v>4706</v>
      </c>
      <c r="B641" s="121" t="s">
        <v>128</v>
      </c>
      <c r="C641" s="122" t="s">
        <v>2787</v>
      </c>
      <c r="D641" s="122" t="s">
        <v>2788</v>
      </c>
      <c r="E641" s="123" t="s">
        <v>2782</v>
      </c>
      <c r="F641" s="132" t="s">
        <v>2783</v>
      </c>
      <c r="G641" s="132" t="s">
        <v>91</v>
      </c>
      <c r="H641" s="132" t="s">
        <v>2784</v>
      </c>
      <c r="I641" s="132"/>
      <c r="J641" s="132" t="s">
        <v>2785</v>
      </c>
      <c r="K641" s="132">
        <v>100</v>
      </c>
      <c r="L641" s="136">
        <v>68</v>
      </c>
      <c r="M641" s="132">
        <v>100</v>
      </c>
      <c r="N641" s="134">
        <v>310000</v>
      </c>
      <c r="O641" s="133">
        <v>196373.77</v>
      </c>
      <c r="P641" s="131">
        <v>350000</v>
      </c>
      <c r="Q641" s="116" t="s">
        <v>157</v>
      </c>
      <c r="R641" s="116" t="s">
        <v>4847</v>
      </c>
      <c r="S641" s="116"/>
      <c r="U641" s="31"/>
      <c r="V641" s="35"/>
      <c r="W641" s="31"/>
      <c r="X641" s="36"/>
      <c r="Y641" s="32"/>
      <c r="Z641" s="32"/>
      <c r="AA641" s="33"/>
      <c r="AB641" s="32"/>
      <c r="AC641" s="32"/>
      <c r="AD641" s="34"/>
      <c r="AE641" s="29"/>
      <c r="AF641" s="29"/>
      <c r="AG641" s="29"/>
      <c r="AH641" s="29"/>
      <c r="AI641" s="29"/>
      <c r="AJ641" s="29"/>
    </row>
    <row r="642" spans="1:36" s="30" customFormat="1" ht="69" customHeight="1" x14ac:dyDescent="0.25">
      <c r="A642" s="117" t="s">
        <v>4706</v>
      </c>
      <c r="B642" s="121" t="s">
        <v>128</v>
      </c>
      <c r="C642" s="122" t="s">
        <v>2793</v>
      </c>
      <c r="D642" s="122" t="s">
        <v>2794</v>
      </c>
      <c r="E642" s="123" t="s">
        <v>2789</v>
      </c>
      <c r="F642" s="132" t="s">
        <v>2790</v>
      </c>
      <c r="G642" s="132" t="s">
        <v>91</v>
      </c>
      <c r="H642" s="132" t="s">
        <v>2791</v>
      </c>
      <c r="I642" s="132"/>
      <c r="J642" s="132" t="s">
        <v>2792</v>
      </c>
      <c r="K642" s="132">
        <v>250</v>
      </c>
      <c r="L642" s="136">
        <v>250</v>
      </c>
      <c r="M642" s="132">
        <v>250</v>
      </c>
      <c r="N642" s="134">
        <v>19500</v>
      </c>
      <c r="O642" s="133">
        <v>20303.990000000002</v>
      </c>
      <c r="P642" s="131">
        <v>19500</v>
      </c>
      <c r="Q642" s="116" t="s">
        <v>92</v>
      </c>
      <c r="R642" s="116" t="s">
        <v>4799</v>
      </c>
      <c r="S642" s="116"/>
      <c r="U642" s="29"/>
      <c r="V642" s="29"/>
      <c r="W642" s="29"/>
      <c r="X642" s="29"/>
      <c r="Y642" s="29"/>
      <c r="Z642" s="29"/>
      <c r="AA642" s="29"/>
      <c r="AB642" s="29"/>
      <c r="AC642" s="29"/>
      <c r="AD642" s="29"/>
      <c r="AE642" s="29"/>
      <c r="AF642" s="29"/>
      <c r="AG642" s="29"/>
      <c r="AH642" s="29"/>
      <c r="AI642" s="29"/>
      <c r="AJ642" s="29"/>
    </row>
    <row r="643" spans="1:36" s="30" customFormat="1" ht="69" customHeight="1" x14ac:dyDescent="0.25">
      <c r="A643" s="117" t="s">
        <v>4706</v>
      </c>
      <c r="B643" s="121" t="s">
        <v>128</v>
      </c>
      <c r="C643" s="122" t="s">
        <v>2799</v>
      </c>
      <c r="D643" s="122" t="s">
        <v>2800</v>
      </c>
      <c r="E643" s="123" t="s">
        <v>2795</v>
      </c>
      <c r="F643" s="132" t="s">
        <v>2796</v>
      </c>
      <c r="G643" s="132" t="s">
        <v>91</v>
      </c>
      <c r="H643" s="132" t="s">
        <v>2797</v>
      </c>
      <c r="I643" s="132"/>
      <c r="J643" s="132" t="s">
        <v>2798</v>
      </c>
      <c r="K643" s="132">
        <v>100</v>
      </c>
      <c r="L643" s="136">
        <v>59</v>
      </c>
      <c r="M643" s="132">
        <v>100</v>
      </c>
      <c r="N643" s="134">
        <v>28000</v>
      </c>
      <c r="O643" s="133">
        <v>15966.12</v>
      </c>
      <c r="P643" s="131">
        <v>28000</v>
      </c>
      <c r="Q643" s="116" t="s">
        <v>92</v>
      </c>
      <c r="R643" s="116" t="s">
        <v>4799</v>
      </c>
      <c r="S643" s="116"/>
      <c r="U643" s="29"/>
      <c r="V643" s="29"/>
      <c r="W643" s="29"/>
      <c r="X643" s="29"/>
      <c r="Y643" s="29"/>
      <c r="Z643" s="29"/>
      <c r="AA643" s="29"/>
      <c r="AB643" s="29"/>
      <c r="AC643" s="29"/>
      <c r="AD643" s="29"/>
      <c r="AE643" s="29"/>
      <c r="AF643" s="29"/>
      <c r="AG643" s="29"/>
      <c r="AH643" s="29"/>
      <c r="AI643" s="29"/>
      <c r="AJ643" s="29"/>
    </row>
    <row r="644" spans="1:36" s="30" customFormat="1" ht="69" customHeight="1" x14ac:dyDescent="0.25">
      <c r="A644" s="117" t="s">
        <v>4706</v>
      </c>
      <c r="B644" s="121" t="s">
        <v>128</v>
      </c>
      <c r="C644" s="122" t="s">
        <v>2806</v>
      </c>
      <c r="D644" s="122" t="s">
        <v>2807</v>
      </c>
      <c r="E644" s="123" t="s">
        <v>2801</v>
      </c>
      <c r="F644" s="132" t="s">
        <v>2802</v>
      </c>
      <c r="G644" s="132" t="s">
        <v>91</v>
      </c>
      <c r="H644" s="132" t="s">
        <v>2803</v>
      </c>
      <c r="I644" s="132"/>
      <c r="J644" s="132" t="s">
        <v>2804</v>
      </c>
      <c r="K644" s="132">
        <v>3</v>
      </c>
      <c r="L644" s="136">
        <v>2</v>
      </c>
      <c r="M644" s="132">
        <v>3</v>
      </c>
      <c r="N644" s="134">
        <v>16000</v>
      </c>
      <c r="O644" s="133">
        <v>7627.41</v>
      </c>
      <c r="P644" s="131">
        <v>20000</v>
      </c>
      <c r="Q644" s="127" t="s">
        <v>140</v>
      </c>
      <c r="R644" s="127" t="s">
        <v>4901</v>
      </c>
      <c r="S644" s="127" t="s">
        <v>4903</v>
      </c>
      <c r="U644" s="29"/>
      <c r="V644" s="29"/>
      <c r="W644" s="29"/>
      <c r="X644" s="29"/>
      <c r="Y644" s="29"/>
      <c r="Z644" s="29"/>
      <c r="AA644" s="29"/>
      <c r="AB644" s="29"/>
      <c r="AC644" s="29"/>
      <c r="AD644" s="29"/>
      <c r="AE644" s="29"/>
      <c r="AF644" s="29"/>
      <c r="AG644" s="29"/>
      <c r="AH644" s="29"/>
      <c r="AI644" s="29"/>
      <c r="AJ644" s="29"/>
    </row>
    <row r="645" spans="1:36" s="30" customFormat="1" ht="69" customHeight="1" x14ac:dyDescent="0.25">
      <c r="A645" s="117" t="s">
        <v>4706</v>
      </c>
      <c r="B645" s="121" t="s">
        <v>128</v>
      </c>
      <c r="C645" s="122" t="s">
        <v>2812</v>
      </c>
      <c r="D645" s="122" t="s">
        <v>2813</v>
      </c>
      <c r="E645" s="123" t="s">
        <v>2808</v>
      </c>
      <c r="F645" s="132" t="s">
        <v>2809</v>
      </c>
      <c r="G645" s="132" t="s">
        <v>91</v>
      </c>
      <c r="H645" s="132" t="s">
        <v>2810</v>
      </c>
      <c r="I645" s="132"/>
      <c r="J645" s="132" t="s">
        <v>2811</v>
      </c>
      <c r="K645" s="132">
        <v>100</v>
      </c>
      <c r="L645" s="136">
        <v>100</v>
      </c>
      <c r="M645" s="132">
        <v>100</v>
      </c>
      <c r="N645" s="134">
        <v>2000</v>
      </c>
      <c r="O645" s="133">
        <v>2000</v>
      </c>
      <c r="P645" s="131">
        <v>2000</v>
      </c>
      <c r="Q645" s="127" t="s">
        <v>157</v>
      </c>
      <c r="R645" s="127" t="s">
        <v>4847</v>
      </c>
      <c r="S645" s="127"/>
      <c r="U645" s="29"/>
      <c r="V645" s="29"/>
      <c r="W645" s="29"/>
      <c r="X645" s="29"/>
      <c r="Y645" s="29"/>
      <c r="Z645" s="29"/>
      <c r="AA645" s="29"/>
      <c r="AB645" s="29"/>
      <c r="AC645" s="29"/>
      <c r="AD645" s="29"/>
      <c r="AE645" s="29"/>
      <c r="AF645" s="29"/>
      <c r="AG645" s="29"/>
      <c r="AH645" s="29"/>
      <c r="AI645" s="29"/>
      <c r="AJ645" s="29"/>
    </row>
    <row r="646" spans="1:36" s="30" customFormat="1" ht="69" customHeight="1" x14ac:dyDescent="0.25">
      <c r="A646" s="117" t="s">
        <v>4706</v>
      </c>
      <c r="B646" s="121" t="s">
        <v>128</v>
      </c>
      <c r="C646" s="122" t="s">
        <v>2818</v>
      </c>
      <c r="D646" s="122" t="s">
        <v>2819</v>
      </c>
      <c r="E646" s="123" t="s">
        <v>2814</v>
      </c>
      <c r="F646" s="132" t="s">
        <v>2815</v>
      </c>
      <c r="G646" s="132" t="s">
        <v>91</v>
      </c>
      <c r="H646" s="132" t="s">
        <v>2816</v>
      </c>
      <c r="I646" s="132"/>
      <c r="J646" s="132" t="s">
        <v>2817</v>
      </c>
      <c r="K646" s="132">
        <v>100</v>
      </c>
      <c r="L646" s="136">
        <v>60</v>
      </c>
      <c r="M646" s="132">
        <v>100</v>
      </c>
      <c r="N646" s="134">
        <v>17000</v>
      </c>
      <c r="O646" s="133">
        <v>6878.29</v>
      </c>
      <c r="P646" s="131">
        <v>17000</v>
      </c>
      <c r="Q646" s="127" t="s">
        <v>157</v>
      </c>
      <c r="R646" s="127" t="s">
        <v>4847</v>
      </c>
      <c r="S646" s="127" t="s">
        <v>4904</v>
      </c>
      <c r="U646" s="29"/>
      <c r="V646" s="29"/>
      <c r="W646" s="29"/>
      <c r="X646" s="29"/>
      <c r="Y646" s="29"/>
      <c r="Z646" s="29"/>
      <c r="AA646" s="29"/>
      <c r="AB646" s="29"/>
      <c r="AC646" s="29"/>
      <c r="AD646" s="29"/>
      <c r="AE646" s="29"/>
      <c r="AF646" s="29"/>
      <c r="AG646" s="29"/>
      <c r="AH646" s="29"/>
      <c r="AI646" s="29"/>
      <c r="AJ646" s="29"/>
    </row>
    <row r="647" spans="1:36" s="30" customFormat="1" ht="69" customHeight="1" x14ac:dyDescent="0.25">
      <c r="A647" s="117" t="s">
        <v>4706</v>
      </c>
      <c r="B647" s="121" t="s">
        <v>128</v>
      </c>
      <c r="C647" s="122" t="s">
        <v>2870</v>
      </c>
      <c r="D647" s="122" t="s">
        <v>2871</v>
      </c>
      <c r="E647" s="123" t="s">
        <v>2866</v>
      </c>
      <c r="F647" s="132" t="s">
        <v>2867</v>
      </c>
      <c r="G647" s="132" t="s">
        <v>91</v>
      </c>
      <c r="H647" s="132" t="s">
        <v>2868</v>
      </c>
      <c r="I647" s="132"/>
      <c r="J647" s="132" t="s">
        <v>2869</v>
      </c>
      <c r="K647" s="132">
        <v>100</v>
      </c>
      <c r="L647" s="136">
        <v>62</v>
      </c>
      <c r="M647" s="132">
        <v>100</v>
      </c>
      <c r="N647" s="134">
        <v>12390</v>
      </c>
      <c r="O647" s="133">
        <v>6879.61</v>
      </c>
      <c r="P647" s="131">
        <v>12390</v>
      </c>
      <c r="Q647" s="116" t="s">
        <v>157</v>
      </c>
      <c r="R647" s="116" t="s">
        <v>4847</v>
      </c>
      <c r="S647" s="116" t="s">
        <v>4905</v>
      </c>
      <c r="U647" s="29"/>
      <c r="V647" s="29"/>
      <c r="W647" s="29"/>
      <c r="X647" s="29"/>
      <c r="Y647" s="29"/>
      <c r="Z647" s="29"/>
      <c r="AA647" s="29"/>
      <c r="AB647" s="29"/>
      <c r="AC647" s="29"/>
      <c r="AD647" s="29"/>
      <c r="AE647" s="29"/>
      <c r="AF647" s="29"/>
      <c r="AG647" s="29"/>
      <c r="AH647" s="29"/>
      <c r="AI647" s="29"/>
      <c r="AJ647" s="29"/>
    </row>
    <row r="648" spans="1:36" s="30" customFormat="1" ht="69" customHeight="1" x14ac:dyDescent="0.25">
      <c r="A648" s="117" t="s">
        <v>4706</v>
      </c>
      <c r="B648" s="121" t="s">
        <v>128</v>
      </c>
      <c r="C648" s="122" t="s">
        <v>2824</v>
      </c>
      <c r="D648" s="122" t="s">
        <v>2825</v>
      </c>
      <c r="E648" s="123" t="s">
        <v>2820</v>
      </c>
      <c r="F648" s="132" t="s">
        <v>2821</v>
      </c>
      <c r="G648" s="132" t="s">
        <v>91</v>
      </c>
      <c r="H648" s="132" t="s">
        <v>2822</v>
      </c>
      <c r="I648" s="132"/>
      <c r="J648" s="132" t="s">
        <v>2823</v>
      </c>
      <c r="K648" s="132">
        <v>200</v>
      </c>
      <c r="L648" s="136">
        <v>200</v>
      </c>
      <c r="M648" s="132">
        <v>200</v>
      </c>
      <c r="N648" s="134">
        <v>12000</v>
      </c>
      <c r="O648" s="133">
        <v>11996.5</v>
      </c>
      <c r="P648" s="131">
        <v>12000</v>
      </c>
      <c r="Q648" s="116" t="s">
        <v>113</v>
      </c>
      <c r="R648" s="116" t="s">
        <v>713</v>
      </c>
      <c r="S648" s="116"/>
      <c r="U648" s="29"/>
      <c r="V648" s="29"/>
      <c r="W648" s="29"/>
      <c r="X648" s="29"/>
      <c r="Y648" s="29"/>
      <c r="Z648" s="29"/>
      <c r="AA648" s="29"/>
      <c r="AB648" s="29"/>
      <c r="AC648" s="29"/>
      <c r="AD648" s="29"/>
      <c r="AE648" s="29"/>
      <c r="AF648" s="29"/>
      <c r="AG648" s="29"/>
      <c r="AH648" s="29"/>
      <c r="AI648" s="29"/>
      <c r="AJ648" s="29"/>
    </row>
    <row r="649" spans="1:36" s="30" customFormat="1" ht="69" customHeight="1" x14ac:dyDescent="0.25">
      <c r="A649" s="117" t="s">
        <v>4706</v>
      </c>
      <c r="B649" s="121" t="s">
        <v>128</v>
      </c>
      <c r="C649" s="122" t="s">
        <v>2830</v>
      </c>
      <c r="D649" s="122" t="s">
        <v>2831</v>
      </c>
      <c r="E649" s="123" t="s">
        <v>2826</v>
      </c>
      <c r="F649" s="132" t="s">
        <v>2827</v>
      </c>
      <c r="G649" s="132" t="s">
        <v>91</v>
      </c>
      <c r="H649" s="132" t="s">
        <v>2828</v>
      </c>
      <c r="I649" s="132"/>
      <c r="J649" s="132" t="s">
        <v>2829</v>
      </c>
      <c r="K649" s="132">
        <v>6</v>
      </c>
      <c r="L649" s="136">
        <v>6</v>
      </c>
      <c r="M649" s="132">
        <v>6</v>
      </c>
      <c r="N649" s="134">
        <v>20000</v>
      </c>
      <c r="O649" s="133">
        <v>20000</v>
      </c>
      <c r="P649" s="131">
        <v>20000</v>
      </c>
      <c r="Q649" s="116" t="s">
        <v>157</v>
      </c>
      <c r="R649" s="116" t="s">
        <v>4847</v>
      </c>
      <c r="S649" s="116"/>
      <c r="U649" s="29"/>
      <c r="V649" s="29"/>
      <c r="W649" s="29"/>
      <c r="X649" s="29"/>
      <c r="Y649" s="29"/>
      <c r="Z649" s="29"/>
      <c r="AA649" s="29"/>
      <c r="AB649" s="29"/>
      <c r="AC649" s="29"/>
      <c r="AD649" s="29"/>
      <c r="AE649" s="29"/>
      <c r="AF649" s="29"/>
      <c r="AG649" s="29"/>
      <c r="AH649" s="29"/>
      <c r="AI649" s="29"/>
      <c r="AJ649" s="29"/>
    </row>
    <row r="650" spans="1:36" s="30" customFormat="1" ht="69" customHeight="1" x14ac:dyDescent="0.25">
      <c r="A650" s="117" t="s">
        <v>4706</v>
      </c>
      <c r="B650" s="121" t="s">
        <v>128</v>
      </c>
      <c r="C650" s="122" t="s">
        <v>2850</v>
      </c>
      <c r="D650" s="122" t="s">
        <v>2851</v>
      </c>
      <c r="E650" s="123" t="s">
        <v>2846</v>
      </c>
      <c r="F650" s="132" t="s">
        <v>2847</v>
      </c>
      <c r="G650" s="132" t="s">
        <v>91</v>
      </c>
      <c r="H650" s="132" t="s">
        <v>2848</v>
      </c>
      <c r="I650" s="132"/>
      <c r="J650" s="132" t="s">
        <v>2849</v>
      </c>
      <c r="K650" s="132">
        <v>400</v>
      </c>
      <c r="L650" s="136">
        <v>200</v>
      </c>
      <c r="M650" s="132">
        <v>300</v>
      </c>
      <c r="N650" s="134">
        <v>30000</v>
      </c>
      <c r="O650" s="133">
        <v>11835.34</v>
      </c>
      <c r="P650" s="131">
        <v>30000</v>
      </c>
      <c r="Q650" s="116" t="s">
        <v>113</v>
      </c>
      <c r="R650" s="116" t="s">
        <v>713</v>
      </c>
      <c r="S650" s="116" t="s">
        <v>4800</v>
      </c>
      <c r="U650" s="29"/>
      <c r="V650" s="29"/>
      <c r="W650" s="29"/>
      <c r="X650" s="29"/>
      <c r="Y650" s="29"/>
      <c r="Z650" s="29"/>
      <c r="AA650" s="29"/>
      <c r="AB650" s="29"/>
      <c r="AC650" s="29"/>
      <c r="AD650" s="29"/>
      <c r="AE650" s="29"/>
      <c r="AF650" s="29"/>
      <c r="AG650" s="29"/>
      <c r="AH650" s="29"/>
      <c r="AI650" s="29"/>
      <c r="AJ650" s="29"/>
    </row>
    <row r="651" spans="1:36" s="30" customFormat="1" ht="69" customHeight="1" x14ac:dyDescent="0.25">
      <c r="A651" s="119" t="s">
        <v>4702</v>
      </c>
      <c r="B651" s="121" t="s">
        <v>128</v>
      </c>
      <c r="C651" s="122" t="s">
        <v>2836</v>
      </c>
      <c r="D651" s="122" t="s">
        <v>2837</v>
      </c>
      <c r="E651" s="123" t="s">
        <v>2832</v>
      </c>
      <c r="F651" s="132" t="s">
        <v>2833</v>
      </c>
      <c r="G651" s="132" t="s">
        <v>91</v>
      </c>
      <c r="H651" s="132" t="s">
        <v>2834</v>
      </c>
      <c r="I651" s="132"/>
      <c r="J651" s="132" t="s">
        <v>2835</v>
      </c>
      <c r="K651" s="132">
        <v>100</v>
      </c>
      <c r="L651" s="136">
        <v>70</v>
      </c>
      <c r="M651" s="132">
        <v>100</v>
      </c>
      <c r="N651" s="134">
        <v>7800</v>
      </c>
      <c r="O651" s="133">
        <v>4689.8999999999996</v>
      </c>
      <c r="P651" s="131">
        <v>7800</v>
      </c>
      <c r="Q651" s="116" t="s">
        <v>98</v>
      </c>
      <c r="R651" s="116" t="s">
        <v>4834</v>
      </c>
      <c r="S651" s="116" t="s">
        <v>4868</v>
      </c>
      <c r="U651" s="29"/>
      <c r="V651" s="29"/>
      <c r="W651" s="29"/>
      <c r="X651" s="29"/>
      <c r="Y651" s="29"/>
      <c r="Z651" s="29"/>
      <c r="AA651" s="29"/>
      <c r="AB651" s="29"/>
      <c r="AC651" s="29"/>
      <c r="AD651" s="29"/>
      <c r="AE651" s="29"/>
      <c r="AF651" s="29"/>
      <c r="AG651" s="29"/>
      <c r="AH651" s="29"/>
      <c r="AI651" s="29"/>
      <c r="AJ651" s="29"/>
    </row>
    <row r="652" spans="1:36" s="30" customFormat="1" ht="69" customHeight="1" x14ac:dyDescent="0.25">
      <c r="A652" s="119" t="s">
        <v>4702</v>
      </c>
      <c r="B652" s="121" t="s">
        <v>128</v>
      </c>
      <c r="C652" s="122" t="s">
        <v>2844</v>
      </c>
      <c r="D652" s="122" t="s">
        <v>2845</v>
      </c>
      <c r="E652" s="123" t="s">
        <v>2838</v>
      </c>
      <c r="F652" s="132" t="s">
        <v>2839</v>
      </c>
      <c r="G652" s="132" t="s">
        <v>91</v>
      </c>
      <c r="H652" s="132" t="s">
        <v>2840</v>
      </c>
      <c r="I652" s="132"/>
      <c r="J652" s="132" t="s">
        <v>2841</v>
      </c>
      <c r="K652" s="132" t="s">
        <v>2842</v>
      </c>
      <c r="L652" s="136" t="s">
        <v>2843</v>
      </c>
      <c r="M652" s="132" t="s">
        <v>2842</v>
      </c>
      <c r="N652" s="134">
        <v>15000</v>
      </c>
      <c r="O652" s="133">
        <v>9839.42</v>
      </c>
      <c r="P652" s="131">
        <v>15000</v>
      </c>
      <c r="Q652" s="116" t="s">
        <v>98</v>
      </c>
      <c r="R652" s="116" t="s">
        <v>4834</v>
      </c>
      <c r="S652" s="116" t="s">
        <v>4906</v>
      </c>
      <c r="U652" s="29"/>
      <c r="V652" s="29"/>
      <c r="W652" s="29"/>
      <c r="X652" s="29"/>
      <c r="Y652" s="29"/>
      <c r="Z652" s="29"/>
      <c r="AA652" s="29"/>
      <c r="AB652" s="29"/>
      <c r="AC652" s="29"/>
      <c r="AD652" s="29"/>
      <c r="AE652" s="29"/>
      <c r="AF652" s="29"/>
      <c r="AG652" s="29"/>
      <c r="AH652" s="29"/>
      <c r="AI652" s="29"/>
      <c r="AJ652" s="29"/>
    </row>
    <row r="653" spans="1:36" s="30" customFormat="1" ht="69" customHeight="1" x14ac:dyDescent="0.25">
      <c r="A653" s="117" t="s">
        <v>4706</v>
      </c>
      <c r="B653" s="121" t="s">
        <v>128</v>
      </c>
      <c r="C653" s="122" t="s">
        <v>2858</v>
      </c>
      <c r="D653" s="122" t="s">
        <v>2859</v>
      </c>
      <c r="E653" s="123" t="s">
        <v>2852</v>
      </c>
      <c r="F653" s="132" t="s">
        <v>2853</v>
      </c>
      <c r="G653" s="132" t="s">
        <v>91</v>
      </c>
      <c r="H653" s="132" t="s">
        <v>2854</v>
      </c>
      <c r="I653" s="132"/>
      <c r="J653" s="132" t="s">
        <v>2855</v>
      </c>
      <c r="K653" s="132" t="s">
        <v>2856</v>
      </c>
      <c r="L653" s="136" t="s">
        <v>2857</v>
      </c>
      <c r="M653" s="132" t="s">
        <v>2856</v>
      </c>
      <c r="N653" s="134">
        <v>6000</v>
      </c>
      <c r="O653" s="133">
        <v>2856.45</v>
      </c>
      <c r="P653" s="131">
        <v>6000</v>
      </c>
      <c r="Q653" s="116" t="s">
        <v>113</v>
      </c>
      <c r="R653" s="116" t="s">
        <v>713</v>
      </c>
      <c r="S653" s="116" t="s">
        <v>4907</v>
      </c>
      <c r="U653" s="29"/>
      <c r="V653" s="29"/>
      <c r="W653" s="29"/>
      <c r="X653" s="29"/>
      <c r="Y653" s="29"/>
      <c r="Z653" s="29"/>
      <c r="AA653" s="29"/>
      <c r="AB653" s="29"/>
      <c r="AC653" s="29"/>
      <c r="AD653" s="29"/>
      <c r="AE653" s="29"/>
      <c r="AF653" s="29"/>
      <c r="AG653" s="29"/>
      <c r="AH653" s="29"/>
      <c r="AI653" s="29"/>
      <c r="AJ653" s="29"/>
    </row>
    <row r="654" spans="1:36" s="30" customFormat="1" ht="69" customHeight="1" x14ac:dyDescent="0.25">
      <c r="A654" s="20"/>
      <c r="B654" s="121" t="s">
        <v>128</v>
      </c>
      <c r="C654" s="122" t="s">
        <v>135</v>
      </c>
      <c r="D654" s="122" t="s">
        <v>136</v>
      </c>
      <c r="E654" s="123" t="s">
        <v>129</v>
      </c>
      <c r="F654" s="132" t="s">
        <v>130</v>
      </c>
      <c r="G654" s="132" t="s">
        <v>91</v>
      </c>
      <c r="H654" s="132" t="s">
        <v>131</v>
      </c>
      <c r="I654" s="132"/>
      <c r="J654" s="132" t="s">
        <v>133</v>
      </c>
      <c r="K654" s="132"/>
      <c r="L654" s="136"/>
      <c r="M654" s="132">
        <v>10</v>
      </c>
      <c r="N654" s="134"/>
      <c r="O654" s="133"/>
      <c r="P654" s="131">
        <v>25000</v>
      </c>
      <c r="Q654" s="116" t="s">
        <v>98</v>
      </c>
      <c r="R654" s="116" t="s">
        <v>4834</v>
      </c>
      <c r="S654" s="116"/>
      <c r="U654" s="29"/>
      <c r="V654" s="29"/>
      <c r="W654" s="29"/>
      <c r="X654" s="29"/>
      <c r="Y654" s="29"/>
      <c r="Z654" s="29"/>
      <c r="AA654" s="29"/>
      <c r="AB654" s="29"/>
      <c r="AC654" s="29"/>
      <c r="AD654" s="29"/>
      <c r="AE654" s="29"/>
      <c r="AF654" s="29"/>
      <c r="AG654" s="29"/>
      <c r="AH654" s="29"/>
      <c r="AI654" s="29"/>
      <c r="AJ654" s="29"/>
    </row>
    <row r="655" spans="1:36" s="30" customFormat="1" ht="69" customHeight="1" x14ac:dyDescent="0.25">
      <c r="A655" s="119" t="s">
        <v>4702</v>
      </c>
      <c r="B655" s="121" t="s">
        <v>128</v>
      </c>
      <c r="C655" s="122" t="s">
        <v>2780</v>
      </c>
      <c r="D655" s="122" t="s">
        <v>2781</v>
      </c>
      <c r="E655" s="123" t="s">
        <v>2775</v>
      </c>
      <c r="F655" s="132" t="s">
        <v>2776</v>
      </c>
      <c r="G655" s="132" t="s">
        <v>91</v>
      </c>
      <c r="H655" s="132" t="s">
        <v>2777</v>
      </c>
      <c r="I655" s="132"/>
      <c r="J655" s="132" t="s">
        <v>2778</v>
      </c>
      <c r="K655" s="132">
        <v>500</v>
      </c>
      <c r="L655" s="136">
        <v>340</v>
      </c>
      <c r="M655" s="132">
        <v>700</v>
      </c>
      <c r="N655" s="134">
        <v>35000</v>
      </c>
      <c r="O655" s="133">
        <v>33833.93</v>
      </c>
      <c r="P655" s="131">
        <v>45000</v>
      </c>
      <c r="Q655" s="116" t="s">
        <v>98</v>
      </c>
      <c r="R655" s="116" t="s">
        <v>4834</v>
      </c>
      <c r="S655" s="116"/>
      <c r="U655" s="29"/>
      <c r="V655" s="29"/>
      <c r="W655" s="29"/>
      <c r="X655" s="29"/>
      <c r="Y655" s="29"/>
      <c r="Z655" s="29"/>
      <c r="AA655" s="29"/>
      <c r="AB655" s="29"/>
      <c r="AC655" s="29"/>
      <c r="AD655" s="29"/>
      <c r="AE655" s="29"/>
      <c r="AF655" s="29"/>
      <c r="AG655" s="29"/>
      <c r="AH655" s="29"/>
      <c r="AI655" s="29"/>
      <c r="AJ655" s="29"/>
    </row>
    <row r="656" spans="1:36" s="30" customFormat="1" ht="69" customHeight="1" x14ac:dyDescent="0.25">
      <c r="A656" s="119" t="s">
        <v>4702</v>
      </c>
      <c r="B656" s="121" t="s">
        <v>128</v>
      </c>
      <c r="C656" s="122" t="s">
        <v>2864</v>
      </c>
      <c r="D656" s="122" t="s">
        <v>2865</v>
      </c>
      <c r="E656" s="123" t="s">
        <v>2860</v>
      </c>
      <c r="F656" s="132" t="s">
        <v>2861</v>
      </c>
      <c r="G656" s="132" t="s">
        <v>91</v>
      </c>
      <c r="H656" s="132" t="s">
        <v>2862</v>
      </c>
      <c r="I656" s="132"/>
      <c r="J656" s="132" t="s">
        <v>2863</v>
      </c>
      <c r="K656" s="132">
        <v>3500</v>
      </c>
      <c r="L656" s="136">
        <v>2625</v>
      </c>
      <c r="M656" s="132">
        <v>4000</v>
      </c>
      <c r="N656" s="134">
        <v>20000</v>
      </c>
      <c r="O656" s="133">
        <v>11441.74</v>
      </c>
      <c r="P656" s="131">
        <v>20000</v>
      </c>
      <c r="Q656" s="116" t="s">
        <v>98</v>
      </c>
      <c r="R656" s="116" t="s">
        <v>4834</v>
      </c>
      <c r="S656" s="116" t="s">
        <v>1600</v>
      </c>
      <c r="U656" s="29"/>
      <c r="V656" s="29"/>
      <c r="W656" s="29"/>
      <c r="X656" s="29"/>
      <c r="Y656" s="29"/>
      <c r="Z656" s="29"/>
      <c r="AA656" s="29"/>
      <c r="AB656" s="29"/>
      <c r="AC656" s="29"/>
      <c r="AD656" s="29"/>
      <c r="AE656" s="29"/>
      <c r="AF656" s="29"/>
      <c r="AG656" s="29"/>
      <c r="AH656" s="29"/>
      <c r="AI656" s="29"/>
      <c r="AJ656" s="29"/>
    </row>
    <row r="657" spans="1:36" s="30" customFormat="1" ht="69" customHeight="1" x14ac:dyDescent="0.25">
      <c r="A657" s="117" t="s">
        <v>4706</v>
      </c>
      <c r="B657" s="121" t="s">
        <v>117</v>
      </c>
      <c r="C657" s="122" t="s">
        <v>2877</v>
      </c>
      <c r="D657" s="122" t="s">
        <v>2878</v>
      </c>
      <c r="E657" s="123" t="s">
        <v>2872</v>
      </c>
      <c r="F657" s="132" t="s">
        <v>2873</v>
      </c>
      <c r="G657" s="132" t="s">
        <v>91</v>
      </c>
      <c r="H657" s="132" t="s">
        <v>2874</v>
      </c>
      <c r="I657" s="132"/>
      <c r="J657" s="132" t="s">
        <v>2875</v>
      </c>
      <c r="K657" s="132"/>
      <c r="L657" s="132"/>
      <c r="M657" s="132" t="s">
        <v>124</v>
      </c>
      <c r="N657" s="133"/>
      <c r="O657" s="133"/>
      <c r="P657" s="131">
        <v>4200</v>
      </c>
      <c r="Q657" s="116" t="s">
        <v>140</v>
      </c>
      <c r="R657" s="116" t="s">
        <v>4881</v>
      </c>
      <c r="S657" s="116"/>
      <c r="U657" s="29"/>
      <c r="V657" s="29"/>
      <c r="W657" s="29"/>
      <c r="X657" s="29"/>
      <c r="Y657" s="29"/>
      <c r="Z657" s="29"/>
      <c r="AA657" s="29"/>
      <c r="AB657" s="29"/>
      <c r="AC657" s="29"/>
      <c r="AD657" s="29"/>
      <c r="AE657" s="29"/>
      <c r="AF657" s="29"/>
      <c r="AG657" s="29"/>
      <c r="AH657" s="29"/>
      <c r="AI657" s="29"/>
      <c r="AJ657" s="29"/>
    </row>
    <row r="658" spans="1:36" s="30" customFormat="1" ht="69" customHeight="1" x14ac:dyDescent="0.25">
      <c r="A658" s="115" t="s">
        <v>4702</v>
      </c>
      <c r="B658" s="121" t="s">
        <v>2879</v>
      </c>
      <c r="C658" s="122" t="s">
        <v>2882</v>
      </c>
      <c r="D658" s="122" t="s">
        <v>2883</v>
      </c>
      <c r="E658" s="123" t="s">
        <v>2880</v>
      </c>
      <c r="F658" s="132" t="s">
        <v>2880</v>
      </c>
      <c r="G658" s="132"/>
      <c r="H658" s="132" t="s">
        <v>2881</v>
      </c>
      <c r="I658" s="132"/>
      <c r="J658" s="132"/>
      <c r="K658" s="132"/>
      <c r="L658" s="132"/>
      <c r="M658" s="132"/>
      <c r="N658" s="133">
        <v>1000</v>
      </c>
      <c r="O658" s="133">
        <v>149.56</v>
      </c>
      <c r="P658" s="131">
        <v>1000</v>
      </c>
      <c r="Q658" s="116" t="s">
        <v>98</v>
      </c>
      <c r="R658" s="116" t="s">
        <v>4908</v>
      </c>
      <c r="S658" s="116"/>
      <c r="U658" s="29"/>
      <c r="V658" s="29"/>
      <c r="W658" s="29"/>
      <c r="X658" s="29"/>
      <c r="Y658" s="29"/>
      <c r="Z658" s="29"/>
      <c r="AA658" s="29"/>
      <c r="AB658" s="29"/>
      <c r="AC658" s="29"/>
      <c r="AD658" s="29"/>
      <c r="AE658" s="29"/>
      <c r="AF658" s="29"/>
      <c r="AG658" s="29"/>
      <c r="AH658" s="29"/>
      <c r="AI658" s="29"/>
      <c r="AJ658" s="29"/>
    </row>
    <row r="659" spans="1:36" s="30" customFormat="1" ht="69" customHeight="1" x14ac:dyDescent="0.25">
      <c r="A659" s="115" t="s">
        <v>4702</v>
      </c>
      <c r="B659" s="121" t="s">
        <v>2879</v>
      </c>
      <c r="C659" s="122" t="s">
        <v>2882</v>
      </c>
      <c r="D659" s="122" t="s">
        <v>2883</v>
      </c>
      <c r="E659" s="123" t="s">
        <v>2884</v>
      </c>
      <c r="F659" s="132" t="s">
        <v>2885</v>
      </c>
      <c r="G659" s="132"/>
      <c r="H659" s="132" t="s">
        <v>2886</v>
      </c>
      <c r="I659" s="132"/>
      <c r="J659" s="132"/>
      <c r="K659" s="132"/>
      <c r="L659" s="132"/>
      <c r="M659" s="132"/>
      <c r="N659" s="133">
        <v>1000</v>
      </c>
      <c r="O659" s="133">
        <v>345.85</v>
      </c>
      <c r="P659" s="131">
        <v>1000</v>
      </c>
      <c r="Q659" s="116" t="s">
        <v>98</v>
      </c>
      <c r="R659" s="116" t="s">
        <v>4908</v>
      </c>
      <c r="S659" s="116"/>
      <c r="U659" s="29"/>
      <c r="V659" s="29"/>
      <c r="W659" s="29"/>
      <c r="X659" s="29"/>
      <c r="Y659" s="29"/>
      <c r="Z659" s="29"/>
      <c r="AA659" s="29"/>
      <c r="AB659" s="29"/>
      <c r="AC659" s="29"/>
      <c r="AD659" s="29"/>
      <c r="AE659" s="29"/>
      <c r="AF659" s="29"/>
      <c r="AG659" s="29"/>
      <c r="AH659" s="29"/>
      <c r="AI659" s="29"/>
      <c r="AJ659" s="29"/>
    </row>
    <row r="660" spans="1:36" s="30" customFormat="1" ht="69" customHeight="1" x14ac:dyDescent="0.25">
      <c r="A660" s="115" t="s">
        <v>4702</v>
      </c>
      <c r="B660" s="121" t="s">
        <v>2879</v>
      </c>
      <c r="C660" s="122" t="s">
        <v>2882</v>
      </c>
      <c r="D660" s="122" t="s">
        <v>2883</v>
      </c>
      <c r="E660" s="123" t="s">
        <v>2887</v>
      </c>
      <c r="F660" s="132" t="s">
        <v>2888</v>
      </c>
      <c r="G660" s="132"/>
      <c r="H660" s="132" t="s">
        <v>2889</v>
      </c>
      <c r="I660" s="132"/>
      <c r="J660" s="132"/>
      <c r="K660" s="132"/>
      <c r="L660" s="132"/>
      <c r="M660" s="132"/>
      <c r="N660" s="133">
        <v>1000</v>
      </c>
      <c r="O660" s="133">
        <v>48.61</v>
      </c>
      <c r="P660" s="131">
        <v>1000</v>
      </c>
      <c r="Q660" s="116" t="s">
        <v>98</v>
      </c>
      <c r="R660" s="116" t="s">
        <v>4908</v>
      </c>
      <c r="S660" s="116"/>
      <c r="U660" s="29"/>
      <c r="V660" s="29"/>
      <c r="W660" s="29"/>
      <c r="X660" s="29"/>
      <c r="Y660" s="29"/>
      <c r="Z660" s="29"/>
      <c r="AA660" s="29"/>
      <c r="AB660" s="29"/>
      <c r="AC660" s="29"/>
      <c r="AD660" s="29"/>
      <c r="AE660" s="29"/>
      <c r="AF660" s="29"/>
      <c r="AG660" s="29"/>
      <c r="AH660" s="29"/>
      <c r="AI660" s="29"/>
      <c r="AJ660" s="29"/>
    </row>
    <row r="661" spans="1:36" s="30" customFormat="1" ht="69" customHeight="1" x14ac:dyDescent="0.25">
      <c r="A661" s="115" t="s">
        <v>4702</v>
      </c>
      <c r="B661" s="121" t="s">
        <v>2879</v>
      </c>
      <c r="C661" s="122" t="s">
        <v>2882</v>
      </c>
      <c r="D661" s="122" t="s">
        <v>2883</v>
      </c>
      <c r="E661" s="123" t="s">
        <v>2890</v>
      </c>
      <c r="F661" s="132" t="s">
        <v>2891</v>
      </c>
      <c r="G661" s="132"/>
      <c r="H661" s="132" t="s">
        <v>2892</v>
      </c>
      <c r="I661" s="132"/>
      <c r="J661" s="132"/>
      <c r="K661" s="132"/>
      <c r="L661" s="132"/>
      <c r="M661" s="132"/>
      <c r="N661" s="133">
        <v>100</v>
      </c>
      <c r="O661" s="133">
        <v>0</v>
      </c>
      <c r="P661" s="131">
        <v>100</v>
      </c>
      <c r="Q661" s="116" t="s">
        <v>98</v>
      </c>
      <c r="R661" s="116" t="s">
        <v>4908</v>
      </c>
      <c r="S661" s="116"/>
      <c r="U661" s="29"/>
      <c r="V661" s="29"/>
      <c r="W661" s="29"/>
      <c r="X661" s="29"/>
      <c r="Y661" s="29"/>
      <c r="Z661" s="29"/>
      <c r="AA661" s="29"/>
      <c r="AB661" s="29"/>
      <c r="AC661" s="29"/>
      <c r="AD661" s="29"/>
      <c r="AE661" s="29"/>
      <c r="AF661" s="29"/>
      <c r="AG661" s="29"/>
      <c r="AH661" s="29"/>
      <c r="AI661" s="29"/>
      <c r="AJ661" s="29"/>
    </row>
    <row r="662" spans="1:36" s="30" customFormat="1" ht="69" customHeight="1" x14ac:dyDescent="0.25">
      <c r="A662" s="115" t="s">
        <v>4702</v>
      </c>
      <c r="B662" s="121" t="s">
        <v>2879</v>
      </c>
      <c r="C662" s="122" t="s">
        <v>2882</v>
      </c>
      <c r="D662" s="122" t="s">
        <v>2883</v>
      </c>
      <c r="E662" s="123" t="s">
        <v>2893</v>
      </c>
      <c r="F662" s="132" t="s">
        <v>2894</v>
      </c>
      <c r="G662" s="132"/>
      <c r="H662" s="132" t="s">
        <v>2895</v>
      </c>
      <c r="I662" s="132"/>
      <c r="J662" s="132"/>
      <c r="K662" s="132"/>
      <c r="L662" s="132"/>
      <c r="M662" s="132"/>
      <c r="N662" s="133">
        <v>1000</v>
      </c>
      <c r="O662" s="133">
        <v>568.95000000000005</v>
      </c>
      <c r="P662" s="131">
        <v>1000</v>
      </c>
      <c r="Q662" s="116" t="s">
        <v>98</v>
      </c>
      <c r="R662" s="116" t="s">
        <v>4908</v>
      </c>
      <c r="S662" s="116"/>
      <c r="U662" s="29"/>
      <c r="V662" s="29"/>
      <c r="W662" s="29"/>
      <c r="X662" s="29"/>
      <c r="Y662" s="29"/>
      <c r="Z662" s="29"/>
      <c r="AA662" s="29"/>
      <c r="AB662" s="29"/>
      <c r="AC662" s="29"/>
      <c r="AD662" s="29"/>
      <c r="AE662" s="29"/>
      <c r="AF662" s="29"/>
      <c r="AG662" s="29"/>
      <c r="AH662" s="29"/>
      <c r="AI662" s="29"/>
      <c r="AJ662" s="29"/>
    </row>
    <row r="663" spans="1:36" s="30" customFormat="1" ht="69" customHeight="1" x14ac:dyDescent="0.25">
      <c r="A663" s="115" t="s">
        <v>4702</v>
      </c>
      <c r="B663" s="121" t="s">
        <v>2879</v>
      </c>
      <c r="C663" s="122" t="s">
        <v>2882</v>
      </c>
      <c r="D663" s="122" t="s">
        <v>2883</v>
      </c>
      <c r="E663" s="123" t="s">
        <v>2896</v>
      </c>
      <c r="F663" s="132" t="s">
        <v>2897</v>
      </c>
      <c r="G663" s="132"/>
      <c r="H663" s="132" t="s">
        <v>2898</v>
      </c>
      <c r="I663" s="132"/>
      <c r="J663" s="132"/>
      <c r="K663" s="132"/>
      <c r="L663" s="132"/>
      <c r="M663" s="132"/>
      <c r="N663" s="133">
        <v>500</v>
      </c>
      <c r="O663" s="133">
        <v>225</v>
      </c>
      <c r="P663" s="131">
        <v>500</v>
      </c>
      <c r="Q663" s="116" t="s">
        <v>98</v>
      </c>
      <c r="R663" s="116" t="s">
        <v>4908</v>
      </c>
      <c r="S663" s="116"/>
      <c r="U663" s="29"/>
      <c r="V663" s="29"/>
      <c r="W663" s="29"/>
      <c r="X663" s="29"/>
      <c r="Y663" s="29"/>
      <c r="Z663" s="29"/>
      <c r="AA663" s="29"/>
      <c r="AB663" s="29"/>
      <c r="AC663" s="29"/>
      <c r="AD663" s="29"/>
      <c r="AE663" s="29"/>
      <c r="AF663" s="29"/>
      <c r="AG663" s="29"/>
      <c r="AH663" s="29"/>
      <c r="AI663" s="29"/>
      <c r="AJ663" s="29"/>
    </row>
    <row r="664" spans="1:36" s="30" customFormat="1" ht="69" customHeight="1" x14ac:dyDescent="0.25">
      <c r="A664" s="115" t="s">
        <v>4702</v>
      </c>
      <c r="B664" s="121" t="s">
        <v>2879</v>
      </c>
      <c r="C664" s="122" t="s">
        <v>2882</v>
      </c>
      <c r="D664" s="122" t="s">
        <v>2883</v>
      </c>
      <c r="E664" s="123" t="s">
        <v>2899</v>
      </c>
      <c r="F664" s="132" t="s">
        <v>2900</v>
      </c>
      <c r="G664" s="132"/>
      <c r="H664" s="132" t="s">
        <v>2901</v>
      </c>
      <c r="I664" s="132"/>
      <c r="J664" s="132"/>
      <c r="K664" s="132"/>
      <c r="L664" s="132"/>
      <c r="M664" s="132"/>
      <c r="N664" s="133">
        <v>1800</v>
      </c>
      <c r="O664" s="133">
        <v>944.01</v>
      </c>
      <c r="P664" s="131">
        <v>1600</v>
      </c>
      <c r="Q664" s="116" t="s">
        <v>98</v>
      </c>
      <c r="R664" s="116" t="s">
        <v>4908</v>
      </c>
      <c r="S664" s="116"/>
      <c r="U664" s="29"/>
      <c r="V664" s="29"/>
      <c r="W664" s="29"/>
      <c r="X664" s="29"/>
      <c r="Y664" s="29"/>
      <c r="Z664" s="29"/>
      <c r="AA664" s="29"/>
      <c r="AB664" s="29"/>
      <c r="AC664" s="29"/>
      <c r="AD664" s="29"/>
      <c r="AE664" s="29"/>
      <c r="AF664" s="29"/>
      <c r="AG664" s="29"/>
      <c r="AH664" s="29"/>
      <c r="AI664" s="29"/>
      <c r="AJ664" s="29"/>
    </row>
    <row r="665" spans="1:36" s="30" customFormat="1" ht="69" customHeight="1" x14ac:dyDescent="0.25">
      <c r="A665" s="115" t="s">
        <v>4702</v>
      </c>
      <c r="B665" s="121" t="s">
        <v>2879</v>
      </c>
      <c r="C665" s="122" t="s">
        <v>2882</v>
      </c>
      <c r="D665" s="122" t="s">
        <v>2883</v>
      </c>
      <c r="E665" s="123" t="s">
        <v>2902</v>
      </c>
      <c r="F665" s="132" t="s">
        <v>2903</v>
      </c>
      <c r="G665" s="132"/>
      <c r="H665" s="132" t="s">
        <v>2904</v>
      </c>
      <c r="I665" s="132"/>
      <c r="J665" s="132"/>
      <c r="K665" s="132"/>
      <c r="L665" s="132"/>
      <c r="M665" s="132"/>
      <c r="N665" s="133">
        <v>1000</v>
      </c>
      <c r="O665" s="133">
        <v>732.83</v>
      </c>
      <c r="P665" s="131">
        <v>1200</v>
      </c>
      <c r="Q665" s="116" t="s">
        <v>98</v>
      </c>
      <c r="R665" s="116" t="s">
        <v>4908</v>
      </c>
      <c r="S665" s="116"/>
      <c r="U665" s="29"/>
      <c r="V665" s="29"/>
      <c r="W665" s="29"/>
      <c r="X665" s="29"/>
      <c r="Y665" s="29"/>
      <c r="Z665" s="29"/>
      <c r="AA665" s="29"/>
      <c r="AB665" s="29"/>
      <c r="AC665" s="29"/>
      <c r="AD665" s="29"/>
      <c r="AE665" s="29"/>
      <c r="AF665" s="29"/>
      <c r="AG665" s="29"/>
      <c r="AH665" s="29"/>
      <c r="AI665" s="29"/>
      <c r="AJ665" s="29"/>
    </row>
    <row r="666" spans="1:36" s="30" customFormat="1" ht="69" customHeight="1" x14ac:dyDescent="0.25">
      <c r="A666" s="115" t="s">
        <v>4702</v>
      </c>
      <c r="B666" s="121" t="s">
        <v>2879</v>
      </c>
      <c r="C666" s="122" t="s">
        <v>2882</v>
      </c>
      <c r="D666" s="122" t="s">
        <v>2883</v>
      </c>
      <c r="E666" s="123" t="s">
        <v>2905</v>
      </c>
      <c r="F666" s="132" t="s">
        <v>2906</v>
      </c>
      <c r="G666" s="132"/>
      <c r="H666" s="132" t="s">
        <v>2907</v>
      </c>
      <c r="I666" s="132"/>
      <c r="J666" s="132"/>
      <c r="K666" s="132"/>
      <c r="L666" s="132"/>
      <c r="M666" s="132"/>
      <c r="N666" s="133">
        <v>100</v>
      </c>
      <c r="O666" s="133">
        <v>0</v>
      </c>
      <c r="P666" s="131">
        <v>100</v>
      </c>
      <c r="Q666" s="116" t="s">
        <v>98</v>
      </c>
      <c r="R666" s="116" t="s">
        <v>4908</v>
      </c>
      <c r="S666" s="116"/>
      <c r="U666" s="29"/>
      <c r="V666" s="29"/>
      <c r="W666" s="29"/>
      <c r="X666" s="29"/>
      <c r="Y666" s="29"/>
      <c r="Z666" s="29"/>
      <c r="AA666" s="29"/>
      <c r="AB666" s="29"/>
      <c r="AC666" s="29"/>
      <c r="AD666" s="29"/>
      <c r="AE666" s="29"/>
      <c r="AF666" s="29"/>
      <c r="AG666" s="29"/>
      <c r="AH666" s="29"/>
      <c r="AI666" s="29"/>
      <c r="AJ666" s="29"/>
    </row>
    <row r="667" spans="1:36" s="30" customFormat="1" ht="69" customHeight="1" x14ac:dyDescent="0.25">
      <c r="A667" s="115" t="s">
        <v>4702</v>
      </c>
      <c r="B667" s="121" t="s">
        <v>2879</v>
      </c>
      <c r="C667" s="122" t="s">
        <v>2882</v>
      </c>
      <c r="D667" s="122" t="s">
        <v>2883</v>
      </c>
      <c r="E667" s="123" t="s">
        <v>2908</v>
      </c>
      <c r="F667" s="132" t="s">
        <v>2909</v>
      </c>
      <c r="G667" s="132"/>
      <c r="H667" s="132" t="s">
        <v>2910</v>
      </c>
      <c r="I667" s="132"/>
      <c r="J667" s="132"/>
      <c r="K667" s="132"/>
      <c r="L667" s="132"/>
      <c r="M667" s="132"/>
      <c r="N667" s="133">
        <v>1500</v>
      </c>
      <c r="O667" s="133"/>
      <c r="P667" s="131">
        <v>1000</v>
      </c>
      <c r="Q667" s="116" t="s">
        <v>98</v>
      </c>
      <c r="R667" s="116" t="s">
        <v>4908</v>
      </c>
      <c r="S667" s="116"/>
      <c r="U667" s="29"/>
      <c r="V667" s="29"/>
      <c r="W667" s="29"/>
      <c r="X667" s="29"/>
      <c r="Y667" s="29"/>
      <c r="Z667" s="29"/>
      <c r="AA667" s="29"/>
      <c r="AB667" s="29"/>
      <c r="AC667" s="29"/>
      <c r="AD667" s="29"/>
      <c r="AE667" s="29"/>
      <c r="AF667" s="29"/>
      <c r="AG667" s="29"/>
      <c r="AH667" s="29"/>
      <c r="AI667" s="29"/>
      <c r="AJ667" s="29"/>
    </row>
    <row r="668" spans="1:36" s="30" customFormat="1" ht="69" customHeight="1" x14ac:dyDescent="0.25">
      <c r="A668" s="115" t="s">
        <v>4702</v>
      </c>
      <c r="B668" s="121" t="s">
        <v>2879</v>
      </c>
      <c r="C668" s="122" t="s">
        <v>2882</v>
      </c>
      <c r="D668" s="122" t="s">
        <v>2883</v>
      </c>
      <c r="E668" s="123" t="s">
        <v>2911</v>
      </c>
      <c r="F668" s="132" t="s">
        <v>2912</v>
      </c>
      <c r="G668" s="132"/>
      <c r="H668" s="132" t="s">
        <v>2913</v>
      </c>
      <c r="I668" s="132"/>
      <c r="J668" s="132"/>
      <c r="K668" s="132"/>
      <c r="L668" s="132"/>
      <c r="M668" s="132"/>
      <c r="N668" s="133">
        <v>1500</v>
      </c>
      <c r="O668" s="133"/>
      <c r="P668" s="131">
        <v>1500</v>
      </c>
      <c r="Q668" s="116" t="s">
        <v>98</v>
      </c>
      <c r="R668" s="116" t="s">
        <v>4908</v>
      </c>
      <c r="S668" s="116"/>
      <c r="U668" s="29"/>
      <c r="V668" s="29"/>
      <c r="W668" s="29"/>
      <c r="X668" s="29"/>
      <c r="Y668" s="29"/>
      <c r="Z668" s="29"/>
      <c r="AA668" s="29"/>
      <c r="AB668" s="29"/>
      <c r="AC668" s="29"/>
      <c r="AD668" s="29"/>
      <c r="AE668" s="29"/>
      <c r="AF668" s="29"/>
      <c r="AG668" s="29"/>
      <c r="AH668" s="29"/>
      <c r="AI668" s="29"/>
      <c r="AJ668" s="29"/>
    </row>
    <row r="669" spans="1:36" s="30" customFormat="1" ht="69" customHeight="1" x14ac:dyDescent="0.25">
      <c r="A669" s="119" t="s">
        <v>4702</v>
      </c>
      <c r="B669" s="121" t="s">
        <v>799</v>
      </c>
      <c r="C669" s="122" t="s">
        <v>2975</v>
      </c>
      <c r="D669" s="122" t="s">
        <v>2976</v>
      </c>
      <c r="E669" s="123" t="s">
        <v>2971</v>
      </c>
      <c r="F669" s="132" t="s">
        <v>2972</v>
      </c>
      <c r="G669" s="132" t="s">
        <v>91</v>
      </c>
      <c r="H669" s="142" t="s">
        <v>2973</v>
      </c>
      <c r="I669" s="132">
        <v>0</v>
      </c>
      <c r="J669" s="132" t="s">
        <v>820</v>
      </c>
      <c r="K669" s="132" t="s">
        <v>821</v>
      </c>
      <c r="L669" s="132">
        <v>43200</v>
      </c>
      <c r="M669" s="132" t="s">
        <v>821</v>
      </c>
      <c r="N669" s="133">
        <v>46900</v>
      </c>
      <c r="O669" s="133" t="s">
        <v>822</v>
      </c>
      <c r="P669" s="131">
        <v>48500</v>
      </c>
      <c r="Q669" s="116" t="s">
        <v>98</v>
      </c>
      <c r="R669" s="116" t="s">
        <v>4837</v>
      </c>
      <c r="S669" s="116"/>
      <c r="U669" s="29"/>
      <c r="V669" s="29"/>
      <c r="W669" s="29"/>
      <c r="X669" s="29"/>
      <c r="Y669" s="29"/>
      <c r="Z669" s="29"/>
      <c r="AA669" s="29"/>
      <c r="AB669" s="29"/>
      <c r="AC669" s="29"/>
      <c r="AD669" s="29"/>
      <c r="AE669" s="29"/>
      <c r="AF669" s="29"/>
      <c r="AG669" s="29"/>
      <c r="AH669" s="29"/>
      <c r="AI669" s="29"/>
      <c r="AJ669" s="29"/>
    </row>
    <row r="670" spans="1:36" s="30" customFormat="1" ht="69" customHeight="1" x14ac:dyDescent="0.25">
      <c r="A670" s="120" t="s">
        <v>4706</v>
      </c>
      <c r="B670" s="121" t="s">
        <v>799</v>
      </c>
      <c r="C670" s="122" t="s">
        <v>3014</v>
      </c>
      <c r="D670" s="122" t="s">
        <v>3015</v>
      </c>
      <c r="E670" s="123" t="s">
        <v>3010</v>
      </c>
      <c r="F670" s="132" t="s">
        <v>3011</v>
      </c>
      <c r="G670" s="132" t="s">
        <v>91</v>
      </c>
      <c r="H670" s="142" t="s">
        <v>3012</v>
      </c>
      <c r="I670" s="132">
        <v>0</v>
      </c>
      <c r="J670" s="132" t="s">
        <v>820</v>
      </c>
      <c r="K670" s="132" t="s">
        <v>821</v>
      </c>
      <c r="L670" s="132" t="s">
        <v>822</v>
      </c>
      <c r="M670" s="132" t="s">
        <v>821</v>
      </c>
      <c r="N670" s="133">
        <v>12000</v>
      </c>
      <c r="O670" s="133" t="s">
        <v>822</v>
      </c>
      <c r="P670" s="131"/>
      <c r="Q670" s="116" t="s">
        <v>140</v>
      </c>
      <c r="R670" s="116" t="s">
        <v>4801</v>
      </c>
      <c r="S670" s="116"/>
      <c r="U670" s="29"/>
      <c r="V670" s="29"/>
      <c r="W670" s="29"/>
      <c r="X670" s="29"/>
      <c r="Y670" s="29"/>
      <c r="Z670" s="29"/>
      <c r="AA670" s="29"/>
      <c r="AB670" s="29"/>
      <c r="AC670" s="29"/>
      <c r="AD670" s="29"/>
      <c r="AE670" s="29"/>
      <c r="AF670" s="29"/>
      <c r="AG670" s="29"/>
      <c r="AH670" s="29"/>
      <c r="AI670" s="29"/>
      <c r="AJ670" s="29"/>
    </row>
    <row r="671" spans="1:36" s="30" customFormat="1" ht="69" customHeight="1" x14ac:dyDescent="0.25">
      <c r="A671" s="119" t="s">
        <v>4702</v>
      </c>
      <c r="B671" s="121" t="s">
        <v>799</v>
      </c>
      <c r="C671" s="122" t="s">
        <v>2986</v>
      </c>
      <c r="D671" s="122" t="s">
        <v>2987</v>
      </c>
      <c r="E671" s="123" t="s">
        <v>2977</v>
      </c>
      <c r="F671" s="132" t="s">
        <v>2978</v>
      </c>
      <c r="G671" s="132" t="s">
        <v>91</v>
      </c>
      <c r="H671" s="142" t="s">
        <v>2979</v>
      </c>
      <c r="I671" s="132">
        <v>0</v>
      </c>
      <c r="J671" s="132" t="s">
        <v>2980</v>
      </c>
      <c r="K671" s="132" t="s">
        <v>2981</v>
      </c>
      <c r="L671" s="132" t="s">
        <v>2982</v>
      </c>
      <c r="M671" s="132" t="s">
        <v>2983</v>
      </c>
      <c r="N671" s="133">
        <v>9000</v>
      </c>
      <c r="O671" s="133" t="s">
        <v>2984</v>
      </c>
      <c r="P671" s="131">
        <v>11000</v>
      </c>
      <c r="Q671" s="116" t="s">
        <v>98</v>
      </c>
      <c r="R671" s="116" t="s">
        <v>4837</v>
      </c>
      <c r="S671" s="116" t="s">
        <v>4728</v>
      </c>
      <c r="U671" s="29"/>
      <c r="V671" s="29"/>
      <c r="W671" s="29"/>
      <c r="X671" s="29"/>
      <c r="Y671" s="29"/>
      <c r="Z671" s="29"/>
      <c r="AA671" s="29"/>
      <c r="AB671" s="29"/>
      <c r="AC671" s="29"/>
      <c r="AD671" s="29"/>
      <c r="AE671" s="29"/>
      <c r="AF671" s="29"/>
      <c r="AG671" s="29"/>
      <c r="AH671" s="29"/>
      <c r="AI671" s="29"/>
      <c r="AJ671" s="29"/>
    </row>
    <row r="672" spans="1:36" s="30" customFormat="1" ht="69" customHeight="1" x14ac:dyDescent="0.25">
      <c r="A672" s="119" t="s">
        <v>4702</v>
      </c>
      <c r="B672" s="121" t="s">
        <v>799</v>
      </c>
      <c r="C672" s="122" t="s">
        <v>2992</v>
      </c>
      <c r="D672" s="122" t="s">
        <v>2993</v>
      </c>
      <c r="E672" s="123" t="s">
        <v>2988</v>
      </c>
      <c r="F672" s="132" t="s">
        <v>2989</v>
      </c>
      <c r="G672" s="132" t="s">
        <v>91</v>
      </c>
      <c r="H672" s="142" t="s">
        <v>2990</v>
      </c>
      <c r="I672" s="132">
        <v>0</v>
      </c>
      <c r="J672" s="132" t="s">
        <v>803</v>
      </c>
      <c r="K672" s="139">
        <v>1</v>
      </c>
      <c r="L672" s="132">
        <v>8021.99</v>
      </c>
      <c r="M672" s="132" t="s">
        <v>2991</v>
      </c>
      <c r="N672" s="133">
        <v>15000</v>
      </c>
      <c r="O672" s="133">
        <v>6978.01</v>
      </c>
      <c r="P672" s="131">
        <v>15000</v>
      </c>
      <c r="Q672" s="116" t="s">
        <v>98</v>
      </c>
      <c r="R672" s="116" t="s">
        <v>4884</v>
      </c>
      <c r="S672" s="116" t="s">
        <v>4778</v>
      </c>
      <c r="U672" s="29"/>
      <c r="V672" s="29"/>
      <c r="W672" s="29"/>
      <c r="X672" s="29"/>
      <c r="Y672" s="29"/>
      <c r="Z672" s="29"/>
      <c r="AA672" s="29"/>
      <c r="AB672" s="29"/>
      <c r="AC672" s="29"/>
      <c r="AD672" s="29"/>
      <c r="AE672" s="29"/>
      <c r="AF672" s="29"/>
      <c r="AG672" s="29"/>
      <c r="AH672" s="29"/>
      <c r="AI672" s="29"/>
      <c r="AJ672" s="29"/>
    </row>
    <row r="673" spans="1:36" s="30" customFormat="1" ht="69" customHeight="1" x14ac:dyDescent="0.25">
      <c r="A673" s="119" t="s">
        <v>4702</v>
      </c>
      <c r="B673" s="121" t="s">
        <v>799</v>
      </c>
      <c r="C673" s="122" t="s">
        <v>824</v>
      </c>
      <c r="D673" s="122" t="s">
        <v>825</v>
      </c>
      <c r="E673" s="123" t="s">
        <v>816</v>
      </c>
      <c r="F673" s="132" t="s">
        <v>817</v>
      </c>
      <c r="G673" s="132" t="s">
        <v>91</v>
      </c>
      <c r="H673" s="140" t="s">
        <v>818</v>
      </c>
      <c r="I673" s="132">
        <v>0</v>
      </c>
      <c r="J673" s="132" t="s">
        <v>820</v>
      </c>
      <c r="K673" s="132" t="s">
        <v>821</v>
      </c>
      <c r="L673" s="132" t="s">
        <v>822</v>
      </c>
      <c r="M673" s="132" t="s">
        <v>821</v>
      </c>
      <c r="N673" s="133">
        <v>28000</v>
      </c>
      <c r="O673" s="133" t="s">
        <v>822</v>
      </c>
      <c r="P673" s="131">
        <v>28000</v>
      </c>
      <c r="Q673" s="116" t="s">
        <v>98</v>
      </c>
      <c r="R673" s="116" t="s">
        <v>4730</v>
      </c>
      <c r="S673" s="116"/>
      <c r="U673" s="29"/>
      <c r="V673" s="29"/>
      <c r="W673" s="29"/>
      <c r="X673" s="29"/>
      <c r="Y673" s="29"/>
      <c r="Z673" s="29"/>
      <c r="AA673" s="29"/>
      <c r="AB673" s="29"/>
      <c r="AC673" s="29"/>
      <c r="AD673" s="29"/>
      <c r="AE673" s="29"/>
      <c r="AF673" s="29"/>
      <c r="AG673" s="29"/>
      <c r="AH673" s="29"/>
      <c r="AI673" s="29"/>
      <c r="AJ673" s="29"/>
    </row>
    <row r="674" spans="1:36" s="30" customFormat="1" ht="69" customHeight="1" x14ac:dyDescent="0.25">
      <c r="A674" s="119" t="s">
        <v>4702</v>
      </c>
      <c r="B674" s="121" t="s">
        <v>799</v>
      </c>
      <c r="C674" s="122" t="s">
        <v>3001</v>
      </c>
      <c r="D674" s="122" t="s">
        <v>3002</v>
      </c>
      <c r="E674" s="123" t="s">
        <v>2994</v>
      </c>
      <c r="F674" s="132" t="s">
        <v>2995</v>
      </c>
      <c r="G674" s="132" t="s">
        <v>91</v>
      </c>
      <c r="H674" s="142" t="s">
        <v>2996</v>
      </c>
      <c r="I674" s="132">
        <v>0</v>
      </c>
      <c r="J674" s="132" t="s">
        <v>2997</v>
      </c>
      <c r="K674" s="132" t="s">
        <v>2998</v>
      </c>
      <c r="L674" s="132">
        <v>13689.19</v>
      </c>
      <c r="M674" s="132" t="s">
        <v>2999</v>
      </c>
      <c r="N674" s="133">
        <v>20000</v>
      </c>
      <c r="O674" s="133">
        <v>11944.25</v>
      </c>
      <c r="P674" s="131">
        <v>15000</v>
      </c>
      <c r="Q674" s="116" t="s">
        <v>98</v>
      </c>
      <c r="R674" s="116" t="s">
        <v>4730</v>
      </c>
      <c r="S674" s="116" t="s">
        <v>4728</v>
      </c>
      <c r="U674" s="29"/>
      <c r="V674" s="29"/>
      <c r="W674" s="29"/>
      <c r="X674" s="29"/>
      <c r="Y674" s="29"/>
      <c r="Z674" s="29"/>
      <c r="AA674" s="29"/>
      <c r="AB674" s="29"/>
      <c r="AC674" s="29"/>
      <c r="AD674" s="29"/>
      <c r="AE674" s="29"/>
      <c r="AF674" s="29"/>
      <c r="AG674" s="29"/>
      <c r="AH674" s="29"/>
      <c r="AI674" s="29"/>
      <c r="AJ674" s="29"/>
    </row>
    <row r="675" spans="1:36" s="30" customFormat="1" ht="69" customHeight="1" x14ac:dyDescent="0.25">
      <c r="A675" s="119" t="s">
        <v>4702</v>
      </c>
      <c r="B675" s="121" t="s">
        <v>799</v>
      </c>
      <c r="C675" s="122" t="s">
        <v>3044</v>
      </c>
      <c r="D675" s="122" t="s">
        <v>3045</v>
      </c>
      <c r="E675" s="123" t="s">
        <v>3040</v>
      </c>
      <c r="F675" s="132" t="s">
        <v>3041</v>
      </c>
      <c r="G675" s="132" t="s">
        <v>91</v>
      </c>
      <c r="H675" s="142" t="s">
        <v>3042</v>
      </c>
      <c r="I675" s="132">
        <v>0</v>
      </c>
      <c r="J675" s="132" t="s">
        <v>820</v>
      </c>
      <c r="K675" s="132" t="s">
        <v>821</v>
      </c>
      <c r="L675" s="132" t="s">
        <v>822</v>
      </c>
      <c r="M675" s="132" t="s">
        <v>821</v>
      </c>
      <c r="N675" s="133"/>
      <c r="O675" s="133"/>
      <c r="P675" s="131">
        <v>17000</v>
      </c>
      <c r="Q675" s="116" t="s">
        <v>98</v>
      </c>
      <c r="R675" s="116" t="s">
        <v>4730</v>
      </c>
      <c r="S675" s="116"/>
      <c r="U675" s="29"/>
      <c r="V675" s="29"/>
      <c r="W675" s="29"/>
      <c r="X675" s="29"/>
      <c r="Y675" s="29"/>
      <c r="Z675" s="29"/>
      <c r="AA675" s="29"/>
      <c r="AB675" s="29"/>
      <c r="AC675" s="29"/>
      <c r="AD675" s="29"/>
      <c r="AE675" s="29"/>
      <c r="AF675" s="29"/>
      <c r="AG675" s="29"/>
      <c r="AH675" s="29"/>
      <c r="AI675" s="29"/>
      <c r="AJ675" s="29"/>
    </row>
    <row r="676" spans="1:36" s="30" customFormat="1" ht="69" customHeight="1" x14ac:dyDescent="0.25">
      <c r="A676" s="119" t="s">
        <v>4702</v>
      </c>
      <c r="B676" s="121" t="s">
        <v>799</v>
      </c>
      <c r="C676" s="122" t="s">
        <v>3038</v>
      </c>
      <c r="D676" s="122" t="s">
        <v>3039</v>
      </c>
      <c r="E676" s="123" t="s">
        <v>3033</v>
      </c>
      <c r="F676" s="132" t="s">
        <v>3034</v>
      </c>
      <c r="G676" s="132" t="s">
        <v>91</v>
      </c>
      <c r="H676" s="142" t="s">
        <v>11</v>
      </c>
      <c r="I676" s="132">
        <v>0</v>
      </c>
      <c r="J676" s="132"/>
      <c r="K676" s="132" t="s">
        <v>3035</v>
      </c>
      <c r="L676" s="132"/>
      <c r="M676" s="132" t="s">
        <v>3036</v>
      </c>
      <c r="N676" s="133">
        <v>0</v>
      </c>
      <c r="O676" s="133"/>
      <c r="P676" s="131">
        <v>12970</v>
      </c>
      <c r="Q676" s="116" t="s">
        <v>98</v>
      </c>
      <c r="R676" s="116" t="s">
        <v>4730</v>
      </c>
      <c r="S676" s="116"/>
      <c r="U676" s="29"/>
      <c r="V676" s="29"/>
      <c r="W676" s="29"/>
      <c r="X676" s="29"/>
      <c r="Y676" s="29"/>
      <c r="Z676" s="29"/>
      <c r="AA676" s="29"/>
      <c r="AB676" s="29"/>
      <c r="AC676" s="29"/>
      <c r="AD676" s="29"/>
      <c r="AE676" s="29"/>
      <c r="AF676" s="29"/>
      <c r="AG676" s="29"/>
      <c r="AH676" s="29"/>
      <c r="AI676" s="29"/>
      <c r="AJ676" s="29"/>
    </row>
    <row r="677" spans="1:36" s="30" customFormat="1" ht="69" customHeight="1" x14ac:dyDescent="0.25">
      <c r="A677" s="117" t="s">
        <v>4706</v>
      </c>
      <c r="B677" s="121" t="s">
        <v>799</v>
      </c>
      <c r="C677" s="122" t="s">
        <v>3008</v>
      </c>
      <c r="D677" s="122" t="s">
        <v>3009</v>
      </c>
      <c r="E677" s="123" t="s">
        <v>3003</v>
      </c>
      <c r="F677" s="130" t="s">
        <v>3004</v>
      </c>
      <c r="G677" s="122" t="s">
        <v>91</v>
      </c>
      <c r="H677" s="122" t="s">
        <v>3005</v>
      </c>
      <c r="I677" s="122">
        <v>200000</v>
      </c>
      <c r="J677" s="122" t="s">
        <v>3006</v>
      </c>
      <c r="K677" s="122" t="s">
        <v>821</v>
      </c>
      <c r="L677" s="122">
        <v>60380.9</v>
      </c>
      <c r="M677" s="122" t="s">
        <v>821</v>
      </c>
      <c r="N677" s="122">
        <v>200000</v>
      </c>
      <c r="O677" s="122">
        <v>123069.92</v>
      </c>
      <c r="P677" s="131">
        <v>200000</v>
      </c>
      <c r="Q677" s="116" t="s">
        <v>140</v>
      </c>
      <c r="R677" s="116" t="s">
        <v>4730</v>
      </c>
      <c r="S677" s="116"/>
      <c r="U677" s="29"/>
      <c r="V677" s="29"/>
      <c r="W677" s="29"/>
      <c r="X677" s="29"/>
      <c r="Y677" s="29"/>
      <c r="Z677" s="29"/>
      <c r="AA677" s="29"/>
      <c r="AB677" s="29"/>
      <c r="AC677" s="29"/>
      <c r="AD677" s="29"/>
      <c r="AE677" s="29"/>
      <c r="AF677" s="29"/>
      <c r="AG677" s="29"/>
      <c r="AH677" s="29"/>
      <c r="AI677" s="29"/>
      <c r="AJ677" s="29"/>
    </row>
    <row r="678" spans="1:36" ht="69" customHeight="1" x14ac:dyDescent="0.25">
      <c r="A678" s="7"/>
      <c r="B678" s="111"/>
      <c r="C678" s="112"/>
      <c r="D678" s="112"/>
      <c r="E678" s="20"/>
      <c r="F678" s="20"/>
      <c r="G678" s="20"/>
      <c r="H678" s="41"/>
      <c r="I678" s="20"/>
      <c r="J678" s="20"/>
      <c r="K678" s="20"/>
      <c r="L678" s="20"/>
      <c r="M678" s="5"/>
      <c r="N678" s="5"/>
      <c r="O678" s="5"/>
      <c r="P678" s="5"/>
      <c r="Q678" s="20"/>
      <c r="R678" s="20"/>
      <c r="S678" s="20"/>
      <c r="T678" s="20"/>
      <c r="U678" s="20"/>
      <c r="V678" s="20"/>
      <c r="W678" s="20"/>
      <c r="X678" s="20"/>
      <c r="Y678" s="20"/>
      <c r="Z678" s="20"/>
      <c r="AA678" s="20"/>
      <c r="AB678" s="20"/>
      <c r="AC678" s="20"/>
      <c r="AD678" s="20"/>
      <c r="AE678" s="20"/>
      <c r="AF678" s="20"/>
      <c r="AG678" s="20"/>
      <c r="AH678" s="20"/>
      <c r="AI678" s="20"/>
      <c r="AJ678" s="20"/>
    </row>
    <row r="679" spans="1:36" ht="69" customHeight="1" x14ac:dyDescent="0.25">
      <c r="A679" s="7"/>
      <c r="B679" s="111"/>
      <c r="C679" s="112"/>
      <c r="D679" s="112"/>
      <c r="E679" s="8"/>
      <c r="F679" s="5"/>
      <c r="G679" s="5"/>
      <c r="H679" s="40"/>
      <c r="I679" s="5"/>
      <c r="J679" s="5"/>
      <c r="K679" s="5"/>
      <c r="L679" s="5"/>
      <c r="M679" s="5"/>
      <c r="N679" s="5"/>
      <c r="O679" s="5"/>
      <c r="P679" s="5"/>
      <c r="Q679" s="20"/>
      <c r="R679" s="20"/>
      <c r="S679" s="20"/>
      <c r="T679" s="20"/>
      <c r="U679" s="20"/>
      <c r="V679" s="20"/>
      <c r="W679" s="20"/>
      <c r="X679" s="20"/>
      <c r="Y679" s="20"/>
      <c r="Z679" s="20"/>
      <c r="AA679" s="20"/>
      <c r="AB679" s="20"/>
      <c r="AC679" s="20"/>
      <c r="AD679" s="20"/>
      <c r="AE679" s="20"/>
      <c r="AF679" s="20"/>
      <c r="AG679" s="20"/>
      <c r="AH679" s="20"/>
      <c r="AI679" s="20"/>
      <c r="AJ679" s="20"/>
    </row>
    <row r="680" spans="1:36" ht="69" customHeight="1" x14ac:dyDescent="0.25">
      <c r="A680" s="7"/>
      <c r="B680" s="113"/>
      <c r="C680" s="112"/>
      <c r="D680" s="112"/>
      <c r="E680" s="8"/>
      <c r="F680" s="5"/>
      <c r="G680" s="5"/>
      <c r="H680" s="40"/>
      <c r="I680" s="5"/>
      <c r="J680" s="5"/>
      <c r="K680" s="5"/>
      <c r="L680" s="5"/>
      <c r="M680" s="5"/>
      <c r="N680" s="5"/>
      <c r="O680" s="5"/>
      <c r="P680" s="5"/>
      <c r="Q680" s="20"/>
      <c r="R680" s="20"/>
      <c r="S680" s="20"/>
      <c r="T680" s="20"/>
      <c r="U680" s="20"/>
      <c r="V680" s="20"/>
      <c r="W680" s="20"/>
      <c r="X680" s="20"/>
      <c r="Y680" s="20"/>
      <c r="Z680" s="20"/>
      <c r="AA680" s="20"/>
      <c r="AB680" s="20"/>
      <c r="AC680" s="20"/>
      <c r="AD680" s="20"/>
      <c r="AE680" s="20"/>
      <c r="AF680" s="20"/>
      <c r="AG680" s="20"/>
      <c r="AH680" s="20"/>
      <c r="AI680" s="20"/>
      <c r="AJ680" s="20"/>
    </row>
    <row r="681" spans="1:36" ht="69" customHeight="1" x14ac:dyDescent="0.25">
      <c r="A681" s="7"/>
      <c r="B681" s="113"/>
      <c r="C681" s="112"/>
      <c r="D681" s="112"/>
      <c r="E681" s="8"/>
      <c r="F681" s="5"/>
      <c r="G681" s="5"/>
      <c r="H681" s="40"/>
      <c r="I681" s="5"/>
      <c r="J681" s="5"/>
      <c r="K681" s="5"/>
      <c r="L681" s="5"/>
      <c r="M681" s="5"/>
      <c r="N681" s="5"/>
      <c r="O681" s="5"/>
      <c r="P681" s="5"/>
      <c r="Q681" s="20"/>
      <c r="R681" s="20"/>
      <c r="S681" s="20"/>
      <c r="T681" s="20"/>
      <c r="U681" s="20"/>
      <c r="V681" s="20"/>
      <c r="W681" s="20"/>
      <c r="X681" s="20"/>
      <c r="Y681" s="20"/>
      <c r="Z681" s="20"/>
      <c r="AA681" s="20"/>
      <c r="AB681" s="20"/>
      <c r="AC681" s="20"/>
      <c r="AD681" s="20"/>
      <c r="AE681" s="20"/>
      <c r="AF681" s="20"/>
      <c r="AG681" s="20"/>
      <c r="AH681" s="20"/>
      <c r="AI681" s="20"/>
      <c r="AJ681" s="20"/>
    </row>
    <row r="682" spans="1:36" ht="69" customHeight="1" x14ac:dyDescent="0.25">
      <c r="A682" s="7"/>
      <c r="B682" s="113"/>
      <c r="C682" s="112"/>
      <c r="D682" s="112"/>
      <c r="E682" s="8"/>
      <c r="F682" s="5"/>
      <c r="G682" s="5"/>
      <c r="H682" s="40"/>
      <c r="I682" s="5"/>
      <c r="J682" s="5"/>
      <c r="K682" s="5"/>
      <c r="L682" s="5"/>
      <c r="M682" s="5"/>
      <c r="N682" s="5"/>
      <c r="O682" s="5"/>
      <c r="P682" s="5"/>
      <c r="Q682" s="20"/>
      <c r="R682" s="20"/>
      <c r="S682" s="20"/>
      <c r="T682" s="20"/>
      <c r="U682" s="20"/>
      <c r="V682" s="20"/>
      <c r="W682" s="20"/>
      <c r="X682" s="20"/>
      <c r="Y682" s="20"/>
      <c r="Z682" s="20"/>
      <c r="AA682" s="20"/>
      <c r="AB682" s="20"/>
      <c r="AC682" s="20"/>
      <c r="AD682" s="20"/>
      <c r="AE682" s="20"/>
      <c r="AF682" s="20"/>
      <c r="AG682" s="20"/>
      <c r="AH682" s="20"/>
      <c r="AI682" s="20"/>
      <c r="AJ682" s="20"/>
    </row>
    <row r="683" spans="1:36" ht="69" customHeight="1" x14ac:dyDescent="0.25">
      <c r="A683" s="9"/>
      <c r="B683" s="113"/>
      <c r="C683" s="112"/>
      <c r="D683" s="112"/>
      <c r="E683" s="4"/>
      <c r="F683" s="20"/>
      <c r="G683" s="20"/>
      <c r="H683" s="41"/>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row>
    <row r="684" spans="1:36" ht="69" customHeight="1" x14ac:dyDescent="0.25">
      <c r="A684" s="9"/>
      <c r="B684" s="113"/>
      <c r="C684" s="112"/>
      <c r="D684" s="112"/>
      <c r="E684" s="4"/>
      <c r="F684" s="20"/>
      <c r="G684" s="20"/>
      <c r="H684" s="41"/>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row>
    <row r="685" spans="1:36" ht="69" customHeight="1" x14ac:dyDescent="0.25">
      <c r="A685" s="9"/>
      <c r="B685" s="113"/>
      <c r="C685" s="112"/>
      <c r="D685" s="112"/>
      <c r="E685" s="4"/>
      <c r="F685" s="20"/>
      <c r="G685" s="20"/>
      <c r="H685" s="41"/>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row>
    <row r="686" spans="1:36" ht="69" customHeight="1" x14ac:dyDescent="0.25">
      <c r="A686" s="9"/>
      <c r="B686" s="113"/>
      <c r="C686" s="112"/>
      <c r="D686" s="112"/>
      <c r="E686" s="4"/>
      <c r="F686" s="20"/>
      <c r="G686" s="20"/>
      <c r="H686" s="41"/>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row>
    <row r="687" spans="1:36" ht="69" customHeight="1" x14ac:dyDescent="0.25">
      <c r="A687" s="9"/>
      <c r="B687" s="113"/>
      <c r="C687" s="112"/>
      <c r="D687" s="112"/>
      <c r="E687" s="4"/>
      <c r="F687" s="20"/>
      <c r="G687" s="20"/>
      <c r="H687" s="41"/>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row>
    <row r="688" spans="1:36" ht="69" customHeight="1" x14ac:dyDescent="0.25">
      <c r="A688" s="9"/>
      <c r="B688" s="113"/>
      <c r="C688" s="112"/>
      <c r="D688" s="112"/>
      <c r="E688" s="4"/>
      <c r="F688" s="20"/>
      <c r="G688" s="20"/>
      <c r="H688" s="41"/>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row>
    <row r="689" spans="1:36" ht="69" customHeight="1" x14ac:dyDescent="0.25">
      <c r="A689" s="9"/>
      <c r="B689" s="113"/>
      <c r="C689" s="112"/>
      <c r="D689" s="112"/>
      <c r="E689" s="4"/>
      <c r="F689" s="20"/>
      <c r="G689" s="20"/>
      <c r="H689" s="41"/>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row>
    <row r="690" spans="1:36" ht="69" customHeight="1" x14ac:dyDescent="0.25">
      <c r="A690" s="9"/>
      <c r="B690" s="113"/>
      <c r="C690" s="112"/>
      <c r="D690" s="112"/>
      <c r="E690" s="4"/>
      <c r="F690" s="20"/>
      <c r="G690" s="20"/>
      <c r="H690" s="41"/>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row>
    <row r="691" spans="1:36" ht="69" customHeight="1" x14ac:dyDescent="0.25">
      <c r="A691" s="9"/>
      <c r="B691" s="113"/>
      <c r="C691" s="112"/>
      <c r="D691" s="112"/>
      <c r="E691" s="4"/>
      <c r="F691" s="20"/>
      <c r="G691" s="20"/>
      <c r="H691" s="41"/>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row>
    <row r="692" spans="1:36" ht="69" customHeight="1" x14ac:dyDescent="0.25">
      <c r="A692" s="9"/>
      <c r="B692" s="113"/>
      <c r="C692" s="112"/>
      <c r="D692" s="112"/>
      <c r="E692" s="4"/>
      <c r="F692" s="20"/>
      <c r="G692" s="20"/>
      <c r="H692" s="41"/>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row>
    <row r="693" spans="1:36" ht="69" customHeight="1" x14ac:dyDescent="0.25">
      <c r="A693" s="9"/>
      <c r="B693" s="113"/>
      <c r="C693" s="112"/>
      <c r="D693" s="112"/>
      <c r="E693" s="4"/>
      <c r="F693" s="20"/>
      <c r="G693" s="20"/>
      <c r="H693" s="41"/>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row>
    <row r="694" spans="1:36" ht="69" customHeight="1" x14ac:dyDescent="0.25">
      <c r="A694" s="9"/>
      <c r="B694" s="113"/>
      <c r="C694" s="112"/>
      <c r="D694" s="112"/>
      <c r="E694" s="4"/>
      <c r="F694" s="20"/>
      <c r="G694" s="20"/>
      <c r="H694" s="41"/>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row>
    <row r="695" spans="1:36" ht="69" customHeight="1" x14ac:dyDescent="0.25">
      <c r="A695" s="9"/>
      <c r="B695" s="113"/>
      <c r="C695" s="112"/>
      <c r="D695" s="112"/>
      <c r="E695" s="4"/>
      <c r="F695" s="20"/>
      <c r="G695" s="20"/>
      <c r="H695" s="41"/>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row>
    <row r="696" spans="1:36" ht="69" customHeight="1" x14ac:dyDescent="0.25">
      <c r="A696" s="9"/>
      <c r="B696" s="113"/>
      <c r="C696" s="112"/>
      <c r="D696" s="112"/>
      <c r="E696" s="4"/>
      <c r="F696" s="20"/>
      <c r="G696" s="20"/>
      <c r="H696" s="41"/>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row>
    <row r="697" spans="1:36" ht="69" customHeight="1" x14ac:dyDescent="0.25">
      <c r="A697" s="9"/>
      <c r="B697" s="113"/>
      <c r="C697" s="112"/>
      <c r="D697" s="112"/>
      <c r="E697" s="4"/>
      <c r="F697" s="20"/>
      <c r="G697" s="20"/>
      <c r="H697" s="41"/>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row>
    <row r="698" spans="1:36" ht="69" customHeight="1" x14ac:dyDescent="0.25">
      <c r="A698" s="9"/>
      <c r="B698" s="113"/>
      <c r="C698" s="112"/>
      <c r="D698" s="112"/>
      <c r="E698" s="4"/>
      <c r="F698" s="20"/>
      <c r="G698" s="20"/>
      <c r="H698" s="41"/>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row>
    <row r="699" spans="1:36" ht="69" customHeight="1" x14ac:dyDescent="0.25">
      <c r="A699" s="9"/>
      <c r="B699" s="113"/>
      <c r="C699" s="112"/>
      <c r="D699" s="112"/>
      <c r="E699" s="4"/>
      <c r="F699" s="20"/>
      <c r="G699" s="20"/>
      <c r="H699" s="41"/>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row>
    <row r="700" spans="1:36" ht="69" customHeight="1" x14ac:dyDescent="0.25">
      <c r="A700" s="9"/>
      <c r="B700" s="113"/>
      <c r="C700" s="112"/>
      <c r="D700" s="112"/>
      <c r="E700" s="4"/>
      <c r="F700" s="20"/>
      <c r="G700" s="20"/>
      <c r="H700" s="41"/>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row>
    <row r="701" spans="1:36" ht="69" customHeight="1" x14ac:dyDescent="0.25">
      <c r="A701" s="9"/>
      <c r="B701" s="113"/>
      <c r="C701" s="112"/>
      <c r="D701" s="112"/>
      <c r="E701" s="4"/>
      <c r="F701" s="20"/>
      <c r="G701" s="20"/>
      <c r="H701" s="41"/>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row>
    <row r="702" spans="1:36" ht="69" customHeight="1" x14ac:dyDescent="0.25">
      <c r="A702" s="9"/>
      <c r="B702" s="113"/>
      <c r="C702" s="112"/>
      <c r="D702" s="112"/>
      <c r="E702" s="4"/>
      <c r="F702" s="20"/>
      <c r="G702" s="20"/>
      <c r="H702" s="41"/>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row>
    <row r="703" spans="1:36" ht="69" customHeight="1" x14ac:dyDescent="0.25">
      <c r="A703" s="9"/>
      <c r="B703" s="113"/>
      <c r="C703" s="112"/>
      <c r="D703" s="112"/>
      <c r="E703" s="4"/>
      <c r="F703" s="20"/>
      <c r="G703" s="20"/>
      <c r="H703" s="41"/>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row>
    <row r="704" spans="1:36" ht="69" customHeight="1" x14ac:dyDescent="0.25">
      <c r="A704" s="9"/>
      <c r="B704" s="113"/>
      <c r="C704" s="112"/>
      <c r="D704" s="112"/>
      <c r="E704" s="4"/>
      <c r="F704" s="20"/>
      <c r="G704" s="20"/>
      <c r="H704" s="41"/>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row>
    <row r="705" spans="1:36" ht="69" customHeight="1" x14ac:dyDescent="0.25">
      <c r="A705" s="9"/>
      <c r="B705" s="113"/>
      <c r="C705" s="112"/>
      <c r="D705" s="112"/>
      <c r="E705" s="4"/>
      <c r="F705" s="20"/>
      <c r="G705" s="20"/>
      <c r="H705" s="41"/>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row>
    <row r="706" spans="1:36" ht="69" customHeight="1" x14ac:dyDescent="0.25">
      <c r="A706" s="9"/>
      <c r="B706" s="113"/>
      <c r="C706" s="112"/>
      <c r="D706" s="112"/>
      <c r="E706" s="4"/>
      <c r="F706" s="20"/>
      <c r="G706" s="20"/>
      <c r="H706" s="41"/>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row>
    <row r="707" spans="1:36" ht="69" customHeight="1" x14ac:dyDescent="0.25">
      <c r="A707" s="9"/>
      <c r="B707" s="113"/>
      <c r="C707" s="112"/>
      <c r="D707" s="112"/>
      <c r="E707" s="4"/>
      <c r="F707" s="20"/>
      <c r="G707" s="20"/>
      <c r="H707" s="41"/>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row>
    <row r="708" spans="1:36" ht="69" customHeight="1" x14ac:dyDescent="0.25">
      <c r="A708" s="9"/>
      <c r="B708" s="113"/>
      <c r="C708" s="112"/>
      <c r="D708" s="112"/>
      <c r="E708" s="4"/>
      <c r="F708" s="20"/>
      <c r="G708" s="20"/>
      <c r="H708" s="41"/>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row>
    <row r="709" spans="1:36" ht="69" customHeight="1" x14ac:dyDescent="0.25">
      <c r="A709" s="9"/>
      <c r="B709" s="113"/>
      <c r="C709" s="112"/>
      <c r="D709" s="112"/>
      <c r="E709" s="4"/>
      <c r="F709" s="20"/>
      <c r="G709" s="20"/>
      <c r="H709" s="41"/>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row>
    <row r="710" spans="1:36" ht="69" customHeight="1" x14ac:dyDescent="0.25">
      <c r="A710" s="9"/>
      <c r="B710" s="113"/>
      <c r="C710" s="112"/>
      <c r="D710" s="112"/>
      <c r="E710" s="4"/>
      <c r="F710" s="20"/>
      <c r="G710" s="20"/>
      <c r="H710" s="41"/>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row>
    <row r="711" spans="1:36" ht="69" customHeight="1" x14ac:dyDescent="0.25">
      <c r="A711" s="9"/>
      <c r="B711" s="113"/>
      <c r="C711" s="112"/>
      <c r="D711" s="112"/>
      <c r="E711" s="4"/>
      <c r="F711" s="20"/>
      <c r="G711" s="20"/>
      <c r="H711" s="41"/>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row>
    <row r="712" spans="1:36" ht="69" customHeight="1" x14ac:dyDescent="0.25">
      <c r="A712" s="9"/>
      <c r="B712" s="113"/>
      <c r="C712" s="112"/>
      <c r="D712" s="112"/>
      <c r="E712" s="4"/>
      <c r="F712" s="20"/>
      <c r="G712" s="20"/>
      <c r="H712" s="41"/>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row>
    <row r="713" spans="1:36" ht="69" customHeight="1" x14ac:dyDescent="0.25">
      <c r="A713" s="9"/>
      <c r="B713" s="113"/>
      <c r="C713" s="112"/>
      <c r="D713" s="112"/>
      <c r="E713" s="4"/>
      <c r="F713" s="20"/>
      <c r="G713" s="20"/>
      <c r="H713" s="41"/>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row>
    <row r="714" spans="1:36" ht="69" customHeight="1" x14ac:dyDescent="0.25">
      <c r="A714" s="9"/>
      <c r="B714" s="113"/>
      <c r="C714" s="112"/>
      <c r="D714" s="112"/>
      <c r="E714" s="4"/>
      <c r="F714" s="20"/>
      <c r="G714" s="20"/>
      <c r="H714" s="41"/>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row>
    <row r="715" spans="1:36" ht="69" customHeight="1" x14ac:dyDescent="0.25">
      <c r="A715" s="9"/>
      <c r="B715" s="113"/>
      <c r="C715" s="112"/>
      <c r="D715" s="112"/>
      <c r="E715" s="4"/>
      <c r="F715" s="20"/>
      <c r="G715" s="20"/>
      <c r="H715" s="41"/>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row>
    <row r="716" spans="1:36" ht="69" customHeight="1" x14ac:dyDescent="0.25">
      <c r="A716" s="9"/>
      <c r="B716" s="113"/>
      <c r="C716" s="112"/>
      <c r="D716" s="112"/>
      <c r="E716" s="4"/>
      <c r="F716" s="20"/>
      <c r="G716" s="20"/>
      <c r="H716" s="41"/>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row>
    <row r="717" spans="1:36" ht="69" customHeight="1" x14ac:dyDescent="0.25">
      <c r="A717" s="9"/>
      <c r="B717" s="113"/>
      <c r="C717" s="112"/>
      <c r="D717" s="112"/>
      <c r="E717" s="4"/>
      <c r="F717" s="20"/>
      <c r="G717" s="20"/>
      <c r="H717" s="41"/>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row>
    <row r="718" spans="1:36" ht="69" customHeight="1" x14ac:dyDescent="0.25">
      <c r="A718" s="9"/>
      <c r="B718" s="113"/>
      <c r="C718" s="112"/>
      <c r="D718" s="112"/>
      <c r="E718" s="4"/>
      <c r="F718" s="20"/>
      <c r="G718" s="20"/>
      <c r="H718" s="41"/>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row>
    <row r="719" spans="1:36" ht="69" customHeight="1" x14ac:dyDescent="0.25">
      <c r="A719" s="9"/>
      <c r="B719" s="113"/>
      <c r="C719" s="112"/>
      <c r="D719" s="112"/>
      <c r="E719" s="4"/>
      <c r="F719" s="20"/>
      <c r="G719" s="20"/>
      <c r="H719" s="41"/>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row>
    <row r="720" spans="1:36" ht="69" customHeight="1" x14ac:dyDescent="0.25">
      <c r="A720" s="9"/>
      <c r="B720" s="113"/>
      <c r="C720" s="112"/>
      <c r="D720" s="112"/>
      <c r="E720" s="4"/>
      <c r="F720" s="20"/>
      <c r="G720" s="20"/>
      <c r="H720" s="41"/>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row>
    <row r="721" spans="1:36" ht="69" customHeight="1" x14ac:dyDescent="0.25">
      <c r="A721" s="9"/>
      <c r="B721" s="113"/>
      <c r="C721" s="112"/>
      <c r="D721" s="112"/>
      <c r="E721" s="4"/>
      <c r="F721" s="20"/>
      <c r="G721" s="20"/>
      <c r="H721" s="41"/>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row>
    <row r="722" spans="1:36" ht="69" customHeight="1" x14ac:dyDescent="0.25">
      <c r="A722" s="9"/>
      <c r="B722" s="113"/>
      <c r="C722" s="112"/>
      <c r="D722" s="112"/>
      <c r="E722" s="4"/>
      <c r="F722" s="20"/>
      <c r="G722" s="20"/>
      <c r="H722" s="41"/>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row>
    <row r="723" spans="1:36" ht="69" customHeight="1" x14ac:dyDescent="0.25">
      <c r="A723" s="9"/>
      <c r="B723" s="113"/>
      <c r="C723" s="112"/>
      <c r="D723" s="112"/>
      <c r="E723" s="4"/>
      <c r="F723" s="20"/>
      <c r="G723" s="20"/>
      <c r="H723" s="41"/>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row>
    <row r="724" spans="1:36" ht="69" customHeight="1" x14ac:dyDescent="0.25">
      <c r="A724" s="9"/>
      <c r="B724" s="113"/>
      <c r="C724" s="112"/>
      <c r="D724" s="112"/>
      <c r="E724" s="4"/>
      <c r="F724" s="20"/>
      <c r="G724" s="20"/>
      <c r="H724" s="41"/>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row>
    <row r="725" spans="1:36" ht="69" customHeight="1" x14ac:dyDescent="0.25">
      <c r="A725" s="9"/>
      <c r="B725" s="113"/>
      <c r="C725" s="112"/>
      <c r="D725" s="112"/>
      <c r="E725" s="4"/>
      <c r="F725" s="20"/>
      <c r="G725" s="20"/>
      <c r="H725" s="41"/>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row>
    <row r="726" spans="1:36" ht="69" customHeight="1" x14ac:dyDescent="0.25">
      <c r="A726" s="9"/>
      <c r="B726" s="113"/>
      <c r="C726" s="112"/>
      <c r="D726" s="112"/>
      <c r="E726" s="4"/>
      <c r="F726" s="20"/>
      <c r="G726" s="20"/>
      <c r="H726" s="41"/>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row>
    <row r="727" spans="1:36" ht="69" customHeight="1" x14ac:dyDescent="0.25">
      <c r="A727" s="9"/>
      <c r="B727" s="113"/>
      <c r="C727" s="112"/>
      <c r="D727" s="112"/>
      <c r="E727" s="4"/>
      <c r="F727" s="20"/>
      <c r="G727" s="20"/>
      <c r="H727" s="41"/>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row>
    <row r="728" spans="1:36" ht="69" customHeight="1" x14ac:dyDescent="0.25">
      <c r="A728" s="9"/>
      <c r="B728" s="113"/>
      <c r="C728" s="112"/>
      <c r="D728" s="112"/>
      <c r="E728" s="4"/>
      <c r="F728" s="20"/>
      <c r="G728" s="20"/>
      <c r="H728" s="41"/>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row>
    <row r="729" spans="1:36" ht="69" customHeight="1" x14ac:dyDescent="0.25">
      <c r="A729" s="9"/>
      <c r="B729" s="113"/>
      <c r="C729" s="112"/>
      <c r="D729" s="112"/>
      <c r="E729" s="4"/>
      <c r="F729" s="20"/>
      <c r="G729" s="20"/>
      <c r="H729" s="41"/>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row>
    <row r="730" spans="1:36" ht="69" customHeight="1" x14ac:dyDescent="0.25">
      <c r="A730" s="9"/>
      <c r="B730" s="113"/>
      <c r="C730" s="112"/>
      <c r="D730" s="112"/>
      <c r="E730" s="4"/>
      <c r="F730" s="20"/>
      <c r="G730" s="20"/>
      <c r="H730" s="41"/>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row>
    <row r="731" spans="1:36" ht="69" customHeight="1" x14ac:dyDescent="0.25">
      <c r="A731" s="9"/>
      <c r="B731" s="113"/>
      <c r="C731" s="112"/>
      <c r="D731" s="112"/>
      <c r="E731" s="4"/>
      <c r="F731" s="20"/>
      <c r="G731" s="20"/>
      <c r="H731" s="41"/>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row>
    <row r="732" spans="1:36" ht="69" customHeight="1" x14ac:dyDescent="0.25">
      <c r="A732" s="9"/>
      <c r="B732" s="113"/>
      <c r="C732" s="112"/>
      <c r="D732" s="112"/>
      <c r="E732" s="4"/>
      <c r="F732" s="20"/>
      <c r="G732" s="20"/>
      <c r="H732" s="41"/>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row>
    <row r="733" spans="1:36" ht="69" customHeight="1" x14ac:dyDescent="0.25">
      <c r="A733" s="9"/>
      <c r="B733" s="113"/>
      <c r="C733" s="112"/>
      <c r="D733" s="112"/>
      <c r="E733" s="4"/>
      <c r="F733" s="20"/>
      <c r="G733" s="20"/>
      <c r="H733" s="41"/>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row>
    <row r="734" spans="1:36" ht="69" customHeight="1" x14ac:dyDescent="0.25">
      <c r="A734" s="9"/>
      <c r="B734" s="113"/>
      <c r="C734" s="112"/>
      <c r="D734" s="112"/>
      <c r="E734" s="4"/>
      <c r="F734" s="20"/>
      <c r="G734" s="20"/>
      <c r="H734" s="41"/>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row>
    <row r="735" spans="1:36" ht="69" customHeight="1" x14ac:dyDescent="0.25">
      <c r="A735" s="9"/>
      <c r="B735" s="113"/>
      <c r="C735" s="112"/>
      <c r="D735" s="112"/>
      <c r="E735" s="4"/>
      <c r="F735" s="20"/>
      <c r="G735" s="20"/>
      <c r="H735" s="41"/>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row>
    <row r="736" spans="1:36" ht="69" customHeight="1" x14ac:dyDescent="0.25">
      <c r="A736" s="9"/>
      <c r="B736" s="113"/>
      <c r="C736" s="112"/>
      <c r="D736" s="112"/>
      <c r="E736" s="4"/>
      <c r="F736" s="20"/>
      <c r="G736" s="20"/>
      <c r="H736" s="41"/>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row>
    <row r="737" spans="1:36" ht="69" customHeight="1" x14ac:dyDescent="0.25">
      <c r="A737" s="9"/>
      <c r="B737" s="113"/>
      <c r="C737" s="112"/>
      <c r="D737" s="112"/>
      <c r="E737" s="4"/>
      <c r="F737" s="20"/>
      <c r="G737" s="20"/>
      <c r="H737" s="41"/>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row>
    <row r="738" spans="1:36" ht="69" customHeight="1" x14ac:dyDescent="0.25">
      <c r="A738" s="9"/>
      <c r="B738" s="113"/>
      <c r="C738" s="112"/>
      <c r="D738" s="112"/>
      <c r="E738" s="4"/>
      <c r="F738" s="20"/>
      <c r="G738" s="20"/>
      <c r="H738" s="41"/>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row>
    <row r="739" spans="1:36" ht="69" customHeight="1" x14ac:dyDescent="0.25">
      <c r="A739" s="9"/>
      <c r="B739" s="113"/>
      <c r="C739" s="112"/>
      <c r="D739" s="112"/>
      <c r="E739" s="4"/>
      <c r="F739" s="20"/>
      <c r="G739" s="20"/>
      <c r="H739" s="41"/>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row>
    <row r="740" spans="1:36" ht="69" customHeight="1" x14ac:dyDescent="0.25">
      <c r="A740" s="9"/>
      <c r="B740" s="113"/>
      <c r="C740" s="112"/>
      <c r="D740" s="112"/>
      <c r="E740" s="4"/>
      <c r="F740" s="20"/>
      <c r="G740" s="20"/>
      <c r="H740" s="41"/>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row>
    <row r="741" spans="1:36" ht="69" customHeight="1" x14ac:dyDescent="0.25">
      <c r="A741" s="9"/>
      <c r="B741" s="113"/>
      <c r="C741" s="112"/>
      <c r="D741" s="112"/>
      <c r="E741" s="4"/>
      <c r="F741" s="20"/>
      <c r="G741" s="20"/>
      <c r="H741" s="41"/>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row>
    <row r="742" spans="1:36" ht="69" customHeight="1" x14ac:dyDescent="0.25">
      <c r="A742" s="9"/>
      <c r="B742" s="113"/>
      <c r="C742" s="112"/>
      <c r="D742" s="112"/>
      <c r="E742" s="4"/>
      <c r="F742" s="20"/>
      <c r="G742" s="20"/>
      <c r="H742" s="41"/>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row>
    <row r="743" spans="1:36" ht="69" customHeight="1" x14ac:dyDescent="0.25">
      <c r="A743" s="9"/>
      <c r="B743" s="113"/>
      <c r="C743" s="112"/>
      <c r="D743" s="112"/>
      <c r="E743" s="4"/>
      <c r="F743" s="20"/>
      <c r="G743" s="20"/>
      <c r="H743" s="41"/>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row>
    <row r="744" spans="1:36" ht="69" customHeight="1" x14ac:dyDescent="0.25">
      <c r="A744" s="9"/>
      <c r="B744" s="113"/>
      <c r="C744" s="112"/>
      <c r="D744" s="112"/>
      <c r="E744" s="4"/>
      <c r="F744" s="20"/>
      <c r="G744" s="20"/>
      <c r="H744" s="41"/>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row>
    <row r="745" spans="1:36" ht="69" customHeight="1" x14ac:dyDescent="0.25">
      <c r="A745" s="9"/>
      <c r="B745" s="113"/>
      <c r="C745" s="112"/>
      <c r="D745" s="112"/>
      <c r="E745" s="4"/>
      <c r="F745" s="20"/>
      <c r="G745" s="20"/>
      <c r="H745" s="41"/>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row>
    <row r="746" spans="1:36" ht="69" customHeight="1" x14ac:dyDescent="0.25">
      <c r="A746" s="9"/>
      <c r="B746" s="113"/>
      <c r="C746" s="112"/>
      <c r="D746" s="112"/>
      <c r="E746" s="4"/>
      <c r="F746" s="20"/>
      <c r="G746" s="20"/>
      <c r="H746" s="41"/>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row>
    <row r="747" spans="1:36" ht="69" customHeight="1" x14ac:dyDescent="0.25">
      <c r="A747" s="9"/>
      <c r="B747" s="113"/>
      <c r="C747" s="112"/>
      <c r="D747" s="112"/>
      <c r="E747" s="4"/>
      <c r="F747" s="20"/>
      <c r="G747" s="20"/>
      <c r="H747" s="41"/>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row>
    <row r="748" spans="1:36" ht="69" customHeight="1" x14ac:dyDescent="0.25">
      <c r="A748" s="9"/>
      <c r="B748" s="113"/>
      <c r="C748" s="112"/>
      <c r="D748" s="112"/>
      <c r="E748" s="4"/>
      <c r="F748" s="20"/>
      <c r="G748" s="20"/>
      <c r="H748" s="41"/>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row>
    <row r="749" spans="1:36" ht="69" customHeight="1" x14ac:dyDescent="0.25">
      <c r="A749" s="9"/>
      <c r="B749" s="113"/>
      <c r="C749" s="112"/>
      <c r="D749" s="112"/>
      <c r="E749" s="4"/>
      <c r="F749" s="20"/>
      <c r="G749" s="20"/>
      <c r="H749" s="41"/>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row>
    <row r="750" spans="1:36" ht="69" customHeight="1" x14ac:dyDescent="0.25">
      <c r="A750" s="9"/>
      <c r="B750" s="113"/>
      <c r="C750" s="112"/>
      <c r="D750" s="112"/>
      <c r="E750" s="4"/>
      <c r="F750" s="20"/>
      <c r="G750" s="20"/>
      <c r="H750" s="41"/>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row>
    <row r="751" spans="1:36" ht="69" customHeight="1" x14ac:dyDescent="0.25">
      <c r="A751" s="9"/>
      <c r="B751" s="113"/>
      <c r="C751" s="112"/>
      <c r="D751" s="112"/>
      <c r="E751" s="4"/>
      <c r="F751" s="20"/>
      <c r="G751" s="20"/>
      <c r="H751" s="41"/>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row>
    <row r="752" spans="1:36" ht="69" customHeight="1" x14ac:dyDescent="0.25">
      <c r="A752" s="9"/>
      <c r="B752" s="113"/>
      <c r="C752" s="112"/>
      <c r="D752" s="112"/>
      <c r="E752" s="4"/>
      <c r="F752" s="20"/>
      <c r="G752" s="20"/>
      <c r="H752" s="41"/>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row>
    <row r="753" spans="1:36" ht="69" customHeight="1" x14ac:dyDescent="0.25">
      <c r="A753" s="9"/>
      <c r="B753" s="113"/>
      <c r="C753" s="112"/>
      <c r="D753" s="112"/>
      <c r="E753" s="4"/>
      <c r="F753" s="20"/>
      <c r="G753" s="20"/>
      <c r="H753" s="41"/>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row>
    <row r="754" spans="1:36" ht="69" customHeight="1" x14ac:dyDescent="0.25">
      <c r="A754" s="9"/>
      <c r="B754" s="113"/>
      <c r="C754" s="112"/>
      <c r="D754" s="112"/>
      <c r="E754" s="4"/>
      <c r="F754" s="20"/>
      <c r="G754" s="20"/>
      <c r="H754" s="41"/>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row>
    <row r="755" spans="1:36" ht="69" customHeight="1" x14ac:dyDescent="0.25">
      <c r="A755" s="9"/>
      <c r="B755" s="113"/>
      <c r="C755" s="112"/>
      <c r="D755" s="112"/>
      <c r="E755" s="4"/>
      <c r="F755" s="20"/>
      <c r="G755" s="20"/>
      <c r="H755" s="41"/>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row>
    <row r="756" spans="1:36" ht="69" customHeight="1" x14ac:dyDescent="0.25">
      <c r="A756" s="9"/>
      <c r="B756" s="113"/>
      <c r="C756" s="112"/>
      <c r="D756" s="112"/>
      <c r="E756" s="4"/>
      <c r="F756" s="20"/>
      <c r="G756" s="20"/>
      <c r="H756" s="41"/>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row>
    <row r="757" spans="1:36" ht="69" customHeight="1" x14ac:dyDescent="0.25">
      <c r="A757" s="9"/>
      <c r="B757" s="113"/>
      <c r="C757" s="112"/>
      <c r="D757" s="112"/>
      <c r="E757" s="4"/>
      <c r="F757" s="20"/>
      <c r="G757" s="20"/>
      <c r="H757" s="41"/>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row>
    <row r="758" spans="1:36" ht="69" customHeight="1" x14ac:dyDescent="0.25">
      <c r="A758" s="9"/>
      <c r="B758" s="113"/>
      <c r="C758" s="112"/>
      <c r="D758" s="112"/>
      <c r="E758" s="4"/>
      <c r="F758" s="20"/>
      <c r="G758" s="20"/>
      <c r="H758" s="41"/>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row>
    <row r="759" spans="1:36" ht="69" customHeight="1" x14ac:dyDescent="0.25">
      <c r="A759" s="9"/>
      <c r="B759" s="113"/>
      <c r="C759" s="112"/>
      <c r="D759" s="112"/>
      <c r="E759" s="4"/>
      <c r="F759" s="20"/>
      <c r="G759" s="20"/>
      <c r="H759" s="41"/>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row>
    <row r="760" spans="1:36" ht="69" customHeight="1" x14ac:dyDescent="0.25">
      <c r="A760" s="9"/>
      <c r="B760" s="113"/>
      <c r="C760" s="112"/>
      <c r="D760" s="112"/>
      <c r="E760" s="4"/>
      <c r="F760" s="20"/>
      <c r="G760" s="20"/>
      <c r="H760" s="41"/>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row>
    <row r="761" spans="1:36" ht="69" customHeight="1" x14ac:dyDescent="0.25">
      <c r="A761" s="9"/>
      <c r="B761" s="113"/>
      <c r="C761" s="112"/>
      <c r="D761" s="112"/>
      <c r="E761" s="4"/>
      <c r="F761" s="20"/>
      <c r="G761" s="20"/>
      <c r="H761" s="41"/>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row>
    <row r="762" spans="1:36" ht="69" customHeight="1" x14ac:dyDescent="0.25">
      <c r="A762" s="9"/>
      <c r="B762" s="113"/>
      <c r="C762" s="112"/>
      <c r="D762" s="112"/>
      <c r="E762" s="4"/>
      <c r="F762" s="20"/>
      <c r="G762" s="20"/>
      <c r="H762" s="41"/>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row>
    <row r="763" spans="1:36" ht="69" customHeight="1" x14ac:dyDescent="0.25">
      <c r="A763" s="9"/>
      <c r="B763" s="113"/>
      <c r="C763" s="112"/>
      <c r="D763" s="112"/>
      <c r="E763" s="4"/>
      <c r="F763" s="20"/>
      <c r="G763" s="20"/>
      <c r="H763" s="41"/>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row>
    <row r="764" spans="1:36" ht="69" customHeight="1" x14ac:dyDescent="0.25">
      <c r="A764" s="9"/>
      <c r="B764" s="113"/>
      <c r="C764" s="112"/>
      <c r="D764" s="112"/>
      <c r="E764" s="4"/>
      <c r="F764" s="20"/>
      <c r="G764" s="20"/>
      <c r="H764" s="41"/>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row>
    <row r="765" spans="1:36" ht="69" customHeight="1" x14ac:dyDescent="0.25">
      <c r="A765" s="9"/>
      <c r="B765" s="113"/>
      <c r="C765" s="112"/>
      <c r="D765" s="112"/>
      <c r="E765" s="4"/>
      <c r="F765" s="20"/>
      <c r="G765" s="20"/>
      <c r="H765" s="41"/>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row>
    <row r="766" spans="1:36" ht="69" customHeight="1" x14ac:dyDescent="0.25">
      <c r="A766" s="9"/>
      <c r="B766" s="113"/>
      <c r="C766" s="112"/>
      <c r="D766" s="112"/>
      <c r="E766" s="4"/>
      <c r="F766" s="20"/>
      <c r="G766" s="20"/>
      <c r="H766" s="41"/>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row>
    <row r="767" spans="1:36" ht="69" customHeight="1" x14ac:dyDescent="0.25">
      <c r="A767" s="9"/>
      <c r="B767" s="113"/>
      <c r="C767" s="112"/>
      <c r="D767" s="112"/>
      <c r="E767" s="4"/>
      <c r="F767" s="20"/>
      <c r="G767" s="20"/>
      <c r="H767" s="41"/>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row>
    <row r="768" spans="1:36" ht="69" customHeight="1" x14ac:dyDescent="0.25">
      <c r="A768" s="9"/>
      <c r="B768" s="113"/>
      <c r="C768" s="112"/>
      <c r="D768" s="112"/>
      <c r="E768" s="4"/>
      <c r="F768" s="20"/>
      <c r="G768" s="20"/>
      <c r="H768" s="41"/>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row>
    <row r="769" spans="1:36" ht="69" customHeight="1" x14ac:dyDescent="0.25">
      <c r="A769" s="9"/>
      <c r="B769" s="113"/>
      <c r="C769" s="112"/>
      <c r="D769" s="112"/>
      <c r="E769" s="4"/>
      <c r="F769" s="20"/>
      <c r="G769" s="20"/>
      <c r="H769" s="41"/>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row>
    <row r="770" spans="1:36" ht="69" customHeight="1" x14ac:dyDescent="0.25">
      <c r="A770" s="9"/>
      <c r="B770" s="113"/>
      <c r="C770" s="112"/>
      <c r="D770" s="112"/>
      <c r="E770" s="4"/>
      <c r="F770" s="20"/>
      <c r="G770" s="20"/>
      <c r="H770" s="41"/>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row>
    <row r="771" spans="1:36" ht="69" customHeight="1" x14ac:dyDescent="0.25">
      <c r="A771" s="9"/>
      <c r="B771" s="113"/>
      <c r="C771" s="112"/>
      <c r="D771" s="112"/>
      <c r="E771" s="4"/>
      <c r="F771" s="20"/>
      <c r="G771" s="20"/>
      <c r="H771" s="41"/>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row>
    <row r="772" spans="1:36" ht="69" customHeight="1" x14ac:dyDescent="0.25">
      <c r="A772" s="9"/>
      <c r="B772" s="113"/>
      <c r="C772" s="112"/>
      <c r="D772" s="112"/>
      <c r="E772" s="4"/>
      <c r="F772" s="20"/>
      <c r="G772" s="20"/>
      <c r="H772" s="41"/>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row>
    <row r="773" spans="1:36" ht="69" customHeight="1" x14ac:dyDescent="0.25">
      <c r="A773" s="9"/>
      <c r="B773" s="113"/>
      <c r="C773" s="112"/>
      <c r="D773" s="112"/>
      <c r="E773" s="4"/>
      <c r="F773" s="20"/>
      <c r="G773" s="20"/>
      <c r="H773" s="41"/>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row>
    <row r="774" spans="1:36" ht="69" customHeight="1" x14ac:dyDescent="0.25">
      <c r="A774" s="9"/>
      <c r="B774" s="113"/>
      <c r="C774" s="112"/>
      <c r="D774" s="112"/>
      <c r="E774" s="4"/>
      <c r="F774" s="20"/>
      <c r="G774" s="20"/>
      <c r="H774" s="41"/>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row>
    <row r="775" spans="1:36" ht="69" customHeight="1" x14ac:dyDescent="0.25">
      <c r="A775" s="9"/>
      <c r="B775" s="113"/>
      <c r="C775" s="112"/>
      <c r="D775" s="112"/>
      <c r="E775" s="4"/>
      <c r="F775" s="20"/>
      <c r="G775" s="20"/>
      <c r="H775" s="41"/>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row>
    <row r="776" spans="1:36" ht="69" customHeight="1" x14ac:dyDescent="0.25">
      <c r="A776" s="9"/>
      <c r="B776" s="113"/>
      <c r="C776" s="112"/>
      <c r="D776" s="112"/>
      <c r="E776" s="4"/>
      <c r="F776" s="20"/>
      <c r="G776" s="20"/>
      <c r="H776" s="41"/>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row>
    <row r="777" spans="1:36" ht="69" customHeight="1" x14ac:dyDescent="0.25">
      <c r="A777" s="9"/>
      <c r="B777" s="113"/>
      <c r="C777" s="112"/>
      <c r="D777" s="112"/>
      <c r="E777" s="4"/>
      <c r="F777" s="20"/>
      <c r="G777" s="20"/>
      <c r="H777" s="41"/>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row>
    <row r="778" spans="1:36" ht="69" customHeight="1" x14ac:dyDescent="0.25">
      <c r="A778" s="9"/>
      <c r="B778" s="113"/>
      <c r="C778" s="112"/>
      <c r="D778" s="112"/>
      <c r="E778" s="4"/>
      <c r="F778" s="20"/>
      <c r="G778" s="20"/>
      <c r="H778" s="41"/>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row>
    <row r="779" spans="1:36" ht="69" customHeight="1" x14ac:dyDescent="0.25">
      <c r="A779" s="9"/>
      <c r="B779" s="113"/>
      <c r="C779" s="112"/>
      <c r="D779" s="112"/>
      <c r="E779" s="4"/>
      <c r="F779" s="20"/>
      <c r="G779" s="20"/>
      <c r="H779" s="41"/>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row>
    <row r="780" spans="1:36" ht="69" customHeight="1" x14ac:dyDescent="0.25">
      <c r="A780" s="9"/>
      <c r="B780" s="113"/>
      <c r="C780" s="112"/>
      <c r="D780" s="112"/>
      <c r="E780" s="4"/>
      <c r="F780" s="20"/>
      <c r="G780" s="20"/>
      <c r="H780" s="41"/>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row>
    <row r="781" spans="1:36" ht="69" customHeight="1" x14ac:dyDescent="0.25">
      <c r="A781" s="9"/>
      <c r="B781" s="113"/>
      <c r="C781" s="112"/>
      <c r="D781" s="112"/>
      <c r="E781" s="4"/>
      <c r="F781" s="20"/>
      <c r="G781" s="20"/>
      <c r="H781" s="41"/>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row>
    <row r="782" spans="1:36" ht="69" customHeight="1" x14ac:dyDescent="0.25">
      <c r="A782" s="9"/>
      <c r="B782" s="113"/>
      <c r="C782" s="112"/>
      <c r="D782" s="112"/>
      <c r="E782" s="4"/>
      <c r="F782" s="20"/>
      <c r="G782" s="20"/>
      <c r="H782" s="41"/>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row>
    <row r="783" spans="1:36" ht="69" customHeight="1" x14ac:dyDescent="0.25">
      <c r="A783" s="9"/>
      <c r="B783" s="113"/>
      <c r="C783" s="112"/>
      <c r="D783" s="112"/>
      <c r="E783" s="4"/>
      <c r="F783" s="20"/>
      <c r="G783" s="20"/>
      <c r="H783" s="41"/>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row>
    <row r="784" spans="1:36" ht="69" customHeight="1" x14ac:dyDescent="0.25">
      <c r="A784" s="9"/>
      <c r="B784" s="113"/>
      <c r="C784" s="112"/>
      <c r="D784" s="112"/>
      <c r="E784" s="4"/>
      <c r="F784" s="20"/>
      <c r="G784" s="20"/>
      <c r="H784" s="41"/>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row>
    <row r="785" spans="1:36" ht="69" customHeight="1" x14ac:dyDescent="0.25">
      <c r="A785" s="9"/>
      <c r="B785" s="113"/>
      <c r="C785" s="112"/>
      <c r="D785" s="112"/>
      <c r="E785" s="4"/>
      <c r="F785" s="20"/>
      <c r="G785" s="20"/>
      <c r="H785" s="41"/>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row>
    <row r="786" spans="1:36" ht="69" customHeight="1" x14ac:dyDescent="0.25">
      <c r="A786" s="9"/>
      <c r="B786" s="113"/>
      <c r="C786" s="112"/>
      <c r="D786" s="112"/>
      <c r="E786" s="4"/>
      <c r="F786" s="20"/>
      <c r="G786" s="20"/>
      <c r="H786" s="41"/>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row>
    <row r="787" spans="1:36" ht="69" customHeight="1" x14ac:dyDescent="0.25">
      <c r="A787" s="9"/>
      <c r="B787" s="113"/>
      <c r="C787" s="112"/>
      <c r="D787" s="112"/>
      <c r="E787" s="4"/>
      <c r="F787" s="20"/>
      <c r="G787" s="20"/>
      <c r="H787" s="41"/>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row>
    <row r="788" spans="1:36" ht="69" customHeight="1" x14ac:dyDescent="0.25">
      <c r="A788" s="9"/>
      <c r="B788" s="113"/>
      <c r="C788" s="112"/>
      <c r="D788" s="112"/>
      <c r="E788" s="4"/>
      <c r="F788" s="20"/>
      <c r="G788" s="20"/>
      <c r="H788" s="41"/>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row>
    <row r="789" spans="1:36" ht="69" customHeight="1" x14ac:dyDescent="0.25">
      <c r="A789" s="9"/>
      <c r="B789" s="113"/>
      <c r="C789" s="112"/>
      <c r="D789" s="112"/>
      <c r="E789" s="4"/>
      <c r="F789" s="20"/>
      <c r="G789" s="20"/>
      <c r="H789" s="41"/>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row>
    <row r="790" spans="1:36" ht="69" customHeight="1" x14ac:dyDescent="0.25">
      <c r="A790" s="9"/>
      <c r="B790" s="113"/>
      <c r="C790" s="112"/>
      <c r="D790" s="112"/>
      <c r="E790" s="4"/>
      <c r="F790" s="20"/>
      <c r="G790" s="20"/>
      <c r="H790" s="41"/>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row>
    <row r="791" spans="1:36" ht="69" customHeight="1" x14ac:dyDescent="0.25">
      <c r="A791" s="9"/>
      <c r="B791" s="113"/>
      <c r="C791" s="112"/>
      <c r="D791" s="112"/>
      <c r="E791" s="4"/>
      <c r="F791" s="20"/>
      <c r="G791" s="20"/>
      <c r="H791" s="41"/>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row>
    <row r="792" spans="1:36" ht="69" customHeight="1" x14ac:dyDescent="0.25">
      <c r="A792" s="9"/>
      <c r="B792" s="113"/>
      <c r="C792" s="112"/>
      <c r="D792" s="112"/>
      <c r="E792" s="4"/>
      <c r="F792" s="20"/>
      <c r="G792" s="20"/>
      <c r="H792" s="41"/>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row>
    <row r="793" spans="1:36" ht="69" customHeight="1" x14ac:dyDescent="0.25">
      <c r="A793" s="9"/>
      <c r="B793" s="113"/>
      <c r="C793" s="112"/>
      <c r="D793" s="112"/>
      <c r="E793" s="4"/>
      <c r="F793" s="20"/>
      <c r="G793" s="20"/>
      <c r="H793" s="41"/>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row>
    <row r="794" spans="1:36" ht="69" customHeight="1" x14ac:dyDescent="0.25">
      <c r="A794" s="9"/>
      <c r="B794" s="113"/>
      <c r="C794" s="112"/>
      <c r="D794" s="112"/>
      <c r="E794" s="4"/>
      <c r="F794" s="20"/>
      <c r="G794" s="20"/>
      <c r="H794" s="41"/>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row>
    <row r="795" spans="1:36" ht="69" customHeight="1" x14ac:dyDescent="0.25">
      <c r="A795" s="9"/>
      <c r="B795" s="113"/>
      <c r="C795" s="112"/>
      <c r="D795" s="112"/>
      <c r="E795" s="4"/>
      <c r="F795" s="20"/>
      <c r="G795" s="20"/>
      <c r="H795" s="41"/>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row>
    <row r="796" spans="1:36" ht="69" customHeight="1" x14ac:dyDescent="0.25">
      <c r="A796" s="9"/>
      <c r="B796" s="113"/>
      <c r="C796" s="112"/>
      <c r="D796" s="112"/>
      <c r="E796" s="4"/>
      <c r="F796" s="20"/>
      <c r="G796" s="20"/>
      <c r="H796" s="41"/>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row>
    <row r="797" spans="1:36" ht="69" customHeight="1" x14ac:dyDescent="0.25">
      <c r="A797" s="9"/>
      <c r="B797" s="113"/>
      <c r="C797" s="112"/>
      <c r="D797" s="112"/>
      <c r="E797" s="4"/>
      <c r="F797" s="20"/>
      <c r="G797" s="20"/>
      <c r="H797" s="41"/>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row>
    <row r="798" spans="1:36" ht="69" customHeight="1" x14ac:dyDescent="0.25">
      <c r="A798" s="9"/>
      <c r="B798" s="113"/>
      <c r="C798" s="112"/>
      <c r="D798" s="112"/>
      <c r="E798" s="4"/>
      <c r="F798" s="20"/>
      <c r="G798" s="20"/>
      <c r="H798" s="41"/>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row>
    <row r="799" spans="1:36" ht="69" customHeight="1" x14ac:dyDescent="0.25">
      <c r="A799" s="9"/>
      <c r="B799" s="113"/>
      <c r="C799" s="112"/>
      <c r="D799" s="112"/>
      <c r="E799" s="4"/>
      <c r="F799" s="20"/>
      <c r="G799" s="20"/>
      <c r="H799" s="41"/>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row>
    <row r="800" spans="1:36" ht="69" customHeight="1" x14ac:dyDescent="0.25">
      <c r="A800" s="9"/>
      <c r="B800" s="113"/>
      <c r="C800" s="112"/>
      <c r="D800" s="112"/>
      <c r="E800" s="4"/>
      <c r="F800" s="20"/>
      <c r="G800" s="20"/>
      <c r="H800" s="41"/>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row>
    <row r="801" spans="1:36" ht="69" customHeight="1" x14ac:dyDescent="0.25">
      <c r="A801" s="9"/>
      <c r="B801" s="113"/>
      <c r="C801" s="112"/>
      <c r="D801" s="112"/>
      <c r="E801" s="4"/>
      <c r="F801" s="20"/>
      <c r="G801" s="20"/>
      <c r="H801" s="41"/>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row>
    <row r="802" spans="1:36" ht="69" customHeight="1" x14ac:dyDescent="0.25">
      <c r="A802" s="9"/>
      <c r="B802" s="113"/>
      <c r="C802" s="112"/>
      <c r="D802" s="112"/>
      <c r="E802" s="4"/>
      <c r="F802" s="20"/>
      <c r="G802" s="20"/>
      <c r="H802" s="41"/>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row>
    <row r="803" spans="1:36" ht="69" customHeight="1" x14ac:dyDescent="0.25">
      <c r="A803" s="9"/>
      <c r="B803" s="113"/>
      <c r="C803" s="112"/>
      <c r="D803" s="112"/>
      <c r="E803" s="4"/>
      <c r="F803" s="20"/>
      <c r="G803" s="20"/>
      <c r="H803" s="41"/>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row>
    <row r="804" spans="1:36" ht="69" customHeight="1" x14ac:dyDescent="0.25">
      <c r="A804" s="9"/>
      <c r="B804" s="113"/>
      <c r="C804" s="112"/>
      <c r="D804" s="112"/>
      <c r="E804" s="4"/>
      <c r="F804" s="20"/>
      <c r="G804" s="20"/>
      <c r="H804" s="41"/>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row>
    <row r="805" spans="1:36" ht="69" customHeight="1" x14ac:dyDescent="0.25">
      <c r="A805" s="9"/>
      <c r="B805" s="113"/>
      <c r="C805" s="112"/>
      <c r="D805" s="112"/>
      <c r="E805" s="4"/>
      <c r="F805" s="20"/>
      <c r="G805" s="20"/>
      <c r="H805" s="41"/>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row>
    <row r="806" spans="1:36" ht="69" customHeight="1" x14ac:dyDescent="0.25">
      <c r="A806" s="9"/>
      <c r="B806" s="113"/>
      <c r="C806" s="112"/>
      <c r="D806" s="112"/>
      <c r="E806" s="4"/>
      <c r="F806" s="20"/>
      <c r="G806" s="20"/>
      <c r="H806" s="41"/>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row>
    <row r="807" spans="1:36" ht="69" customHeight="1" x14ac:dyDescent="0.25">
      <c r="A807" s="9"/>
      <c r="B807" s="113"/>
      <c r="C807" s="112"/>
      <c r="D807" s="112"/>
      <c r="E807" s="4"/>
      <c r="F807" s="20"/>
      <c r="G807" s="20"/>
      <c r="H807" s="41"/>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row>
    <row r="808" spans="1:36" ht="69" customHeight="1" x14ac:dyDescent="0.25">
      <c r="A808" s="9"/>
      <c r="B808" s="113"/>
      <c r="C808" s="112"/>
      <c r="D808" s="112"/>
      <c r="E808" s="4"/>
      <c r="F808" s="20"/>
      <c r="G808" s="20"/>
      <c r="H808" s="41"/>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row>
    <row r="809" spans="1:36" ht="69" customHeight="1" x14ac:dyDescent="0.25">
      <c r="A809" s="9"/>
      <c r="B809" s="113"/>
      <c r="C809" s="112"/>
      <c r="D809" s="112"/>
      <c r="E809" s="4"/>
      <c r="F809" s="20"/>
      <c r="G809" s="20"/>
      <c r="H809" s="41"/>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row>
    <row r="810" spans="1:36" ht="69" customHeight="1" x14ac:dyDescent="0.25">
      <c r="A810" s="9"/>
      <c r="B810" s="113"/>
      <c r="C810" s="112"/>
      <c r="D810" s="112"/>
      <c r="E810" s="4"/>
      <c r="F810" s="20"/>
      <c r="G810" s="20"/>
      <c r="H810" s="41"/>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row>
    <row r="811" spans="1:36" ht="69" customHeight="1" x14ac:dyDescent="0.25">
      <c r="A811" s="9"/>
      <c r="B811" s="113"/>
      <c r="C811" s="112"/>
      <c r="D811" s="112"/>
      <c r="E811" s="4"/>
      <c r="F811" s="20"/>
      <c r="G811" s="20"/>
      <c r="H811" s="41"/>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row>
    <row r="812" spans="1:36" ht="69" customHeight="1" x14ac:dyDescent="0.25">
      <c r="A812" s="9"/>
      <c r="B812" s="113"/>
      <c r="C812" s="112"/>
      <c r="D812" s="112"/>
      <c r="E812" s="4"/>
      <c r="F812" s="20"/>
      <c r="G812" s="20"/>
      <c r="H812" s="41"/>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row>
    <row r="813" spans="1:36" ht="69" customHeight="1" x14ac:dyDescent="0.25">
      <c r="A813" s="9"/>
      <c r="B813" s="113"/>
      <c r="C813" s="112"/>
      <c r="D813" s="112"/>
      <c r="E813" s="4"/>
      <c r="F813" s="20"/>
      <c r="G813" s="20"/>
      <c r="H813" s="41"/>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row>
    <row r="814" spans="1:36" ht="69" customHeight="1" x14ac:dyDescent="0.25">
      <c r="A814" s="9"/>
      <c r="B814" s="113"/>
      <c r="C814" s="112"/>
      <c r="D814" s="112"/>
      <c r="E814" s="4"/>
      <c r="F814" s="20"/>
      <c r="G814" s="20"/>
      <c r="H814" s="41"/>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row>
    <row r="815" spans="1:36" ht="69" customHeight="1" x14ac:dyDescent="0.25">
      <c r="A815" s="9"/>
      <c r="B815" s="113"/>
      <c r="C815" s="112"/>
      <c r="D815" s="112"/>
      <c r="E815" s="4"/>
      <c r="F815" s="20"/>
      <c r="G815" s="20"/>
      <c r="H815" s="41"/>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row>
    <row r="816" spans="1:36" ht="69" customHeight="1" x14ac:dyDescent="0.25">
      <c r="A816" s="9"/>
      <c r="B816" s="113"/>
      <c r="C816" s="112"/>
      <c r="D816" s="112"/>
      <c r="E816" s="4"/>
      <c r="F816" s="20"/>
      <c r="G816" s="20"/>
      <c r="H816" s="41"/>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row>
    <row r="817" spans="1:36" ht="69" customHeight="1" x14ac:dyDescent="0.25">
      <c r="A817" s="9"/>
      <c r="B817" s="113"/>
      <c r="C817" s="112"/>
      <c r="D817" s="112"/>
      <c r="E817" s="4"/>
      <c r="F817" s="20"/>
      <c r="G817" s="20"/>
      <c r="H817" s="41"/>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row>
    <row r="818" spans="1:36" ht="69" customHeight="1" x14ac:dyDescent="0.25">
      <c r="A818" s="9"/>
      <c r="B818" s="113"/>
      <c r="C818" s="112"/>
      <c r="D818" s="112"/>
      <c r="E818" s="4"/>
      <c r="F818" s="20"/>
      <c r="G818" s="20"/>
      <c r="H818" s="41"/>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row>
    <row r="819" spans="1:36" ht="69" customHeight="1" x14ac:dyDescent="0.25">
      <c r="A819" s="9"/>
      <c r="B819" s="113"/>
      <c r="C819" s="112"/>
      <c r="D819" s="112"/>
      <c r="E819" s="4"/>
      <c r="F819" s="20"/>
      <c r="G819" s="20"/>
      <c r="H819" s="41"/>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row>
    <row r="820" spans="1:36" ht="69" customHeight="1" x14ac:dyDescent="0.25">
      <c r="A820" s="9"/>
      <c r="B820" s="113"/>
      <c r="C820" s="112"/>
      <c r="D820" s="112"/>
      <c r="E820" s="4"/>
      <c r="F820" s="20"/>
      <c r="G820" s="20"/>
      <c r="H820" s="41"/>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row>
    <row r="821" spans="1:36" ht="69" customHeight="1" x14ac:dyDescent="0.25">
      <c r="A821" s="9"/>
      <c r="B821" s="113"/>
      <c r="C821" s="112"/>
      <c r="D821" s="112"/>
      <c r="E821" s="4"/>
      <c r="F821" s="20"/>
      <c r="G821" s="20"/>
      <c r="H821" s="41"/>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row>
    <row r="822" spans="1:36" ht="69" customHeight="1" x14ac:dyDescent="0.25">
      <c r="A822" s="9"/>
      <c r="B822" s="113"/>
      <c r="C822" s="112"/>
      <c r="D822" s="112"/>
      <c r="E822" s="4"/>
      <c r="F822" s="20"/>
      <c r="G822" s="20"/>
      <c r="H822" s="41"/>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row>
    <row r="823" spans="1:36" ht="69" customHeight="1" x14ac:dyDescent="0.25">
      <c r="A823" s="9"/>
      <c r="B823" s="113"/>
      <c r="C823" s="112"/>
      <c r="D823" s="112"/>
      <c r="E823" s="4"/>
      <c r="F823" s="20"/>
      <c r="G823" s="20"/>
      <c r="H823" s="41"/>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row>
    <row r="824" spans="1:36" ht="69" customHeight="1" x14ac:dyDescent="0.25">
      <c r="A824" s="9"/>
      <c r="B824" s="113"/>
      <c r="C824" s="112"/>
      <c r="D824" s="112"/>
      <c r="E824" s="4"/>
      <c r="F824" s="20"/>
      <c r="G824" s="20"/>
      <c r="H824" s="41"/>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row>
    <row r="825" spans="1:36" ht="69" customHeight="1" x14ac:dyDescent="0.25">
      <c r="A825" s="9"/>
      <c r="B825" s="113"/>
      <c r="C825" s="112"/>
      <c r="D825" s="112"/>
      <c r="E825" s="4"/>
      <c r="F825" s="20"/>
      <c r="G825" s="20"/>
      <c r="H825" s="41"/>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row>
    <row r="826" spans="1:36" ht="69" customHeight="1" x14ac:dyDescent="0.25">
      <c r="A826" s="9"/>
      <c r="B826" s="113"/>
      <c r="C826" s="112"/>
      <c r="D826" s="112"/>
      <c r="E826" s="4"/>
      <c r="F826" s="20"/>
      <c r="G826" s="20"/>
      <c r="H826" s="41"/>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row>
    <row r="827" spans="1:36" ht="69" customHeight="1" x14ac:dyDescent="0.25">
      <c r="A827" s="9"/>
      <c r="B827" s="113"/>
      <c r="C827" s="112"/>
      <c r="D827" s="112"/>
      <c r="E827" s="4"/>
      <c r="F827" s="20"/>
      <c r="G827" s="20"/>
      <c r="H827" s="41"/>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row>
    <row r="828" spans="1:36" ht="69" customHeight="1" x14ac:dyDescent="0.25">
      <c r="A828" s="9"/>
      <c r="B828" s="113"/>
      <c r="C828" s="112"/>
      <c r="D828" s="112"/>
      <c r="E828" s="4"/>
      <c r="F828" s="20"/>
      <c r="G828" s="20"/>
      <c r="H828" s="41"/>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row>
    <row r="829" spans="1:36" ht="69" customHeight="1" x14ac:dyDescent="0.25">
      <c r="A829" s="9"/>
      <c r="B829" s="113"/>
      <c r="C829" s="112"/>
      <c r="D829" s="112"/>
      <c r="E829" s="4"/>
      <c r="F829" s="20"/>
      <c r="G829" s="20"/>
      <c r="H829" s="41"/>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row>
    <row r="830" spans="1:36" ht="69" customHeight="1" x14ac:dyDescent="0.25">
      <c r="A830" s="9"/>
      <c r="B830" s="113"/>
      <c r="C830" s="112"/>
      <c r="D830" s="112"/>
      <c r="E830" s="4"/>
      <c r="F830" s="20"/>
      <c r="G830" s="20"/>
      <c r="H830" s="41"/>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row>
    <row r="831" spans="1:36" ht="69" customHeight="1" x14ac:dyDescent="0.25">
      <c r="A831" s="9"/>
      <c r="B831" s="113"/>
      <c r="C831" s="112"/>
      <c r="D831" s="112"/>
      <c r="E831" s="4"/>
      <c r="F831" s="20"/>
      <c r="G831" s="20"/>
      <c r="H831" s="41"/>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row>
    <row r="832" spans="1:36" ht="69" customHeight="1" x14ac:dyDescent="0.25">
      <c r="A832" s="9"/>
      <c r="B832" s="113"/>
      <c r="C832" s="112"/>
      <c r="D832" s="112"/>
      <c r="E832" s="4"/>
      <c r="F832" s="20"/>
      <c r="G832" s="20"/>
      <c r="H832" s="41"/>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row>
    <row r="833" spans="1:36" ht="69" customHeight="1" x14ac:dyDescent="0.25">
      <c r="A833" s="9"/>
      <c r="B833" s="113"/>
      <c r="C833" s="112"/>
      <c r="D833" s="112"/>
      <c r="E833" s="4"/>
      <c r="F833" s="20"/>
      <c r="G833" s="20"/>
      <c r="H833" s="41"/>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row>
    <row r="834" spans="1:36" ht="69" customHeight="1" x14ac:dyDescent="0.25">
      <c r="A834" s="9"/>
      <c r="B834" s="113"/>
      <c r="C834" s="112"/>
      <c r="D834" s="112"/>
      <c r="E834" s="4"/>
      <c r="F834" s="20"/>
      <c r="G834" s="20"/>
      <c r="H834" s="41"/>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row>
    <row r="835" spans="1:36" ht="69" customHeight="1" x14ac:dyDescent="0.25">
      <c r="A835" s="9"/>
      <c r="B835" s="113"/>
      <c r="C835" s="112"/>
      <c r="D835" s="112"/>
      <c r="E835" s="4"/>
      <c r="F835" s="20"/>
      <c r="G835" s="20"/>
      <c r="H835" s="41"/>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row>
    <row r="836" spans="1:36" ht="69" customHeight="1" x14ac:dyDescent="0.25">
      <c r="A836" s="9"/>
      <c r="B836" s="113"/>
      <c r="C836" s="112"/>
      <c r="D836" s="112"/>
      <c r="E836" s="4"/>
      <c r="F836" s="20"/>
      <c r="G836" s="20"/>
      <c r="H836" s="41"/>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row>
    <row r="837" spans="1:36" ht="69" customHeight="1" x14ac:dyDescent="0.25">
      <c r="A837" s="9"/>
      <c r="B837" s="113"/>
      <c r="C837" s="112"/>
      <c r="D837" s="112"/>
      <c r="E837" s="4"/>
      <c r="F837" s="20"/>
      <c r="G837" s="20"/>
      <c r="H837" s="41"/>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row>
    <row r="838" spans="1:36" ht="69" customHeight="1" x14ac:dyDescent="0.25">
      <c r="A838" s="9"/>
      <c r="B838" s="113"/>
      <c r="C838" s="112"/>
      <c r="D838" s="112"/>
      <c r="E838" s="4"/>
      <c r="F838" s="20"/>
      <c r="G838" s="20"/>
      <c r="H838" s="41"/>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row>
    <row r="839" spans="1:36" ht="69" customHeight="1" x14ac:dyDescent="0.25">
      <c r="A839" s="9"/>
      <c r="B839" s="113"/>
      <c r="C839" s="112"/>
      <c r="D839" s="112"/>
      <c r="E839" s="4"/>
      <c r="F839" s="20"/>
      <c r="G839" s="20"/>
      <c r="H839" s="41"/>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row>
    <row r="840" spans="1:36" ht="69" customHeight="1" x14ac:dyDescent="0.25">
      <c r="A840" s="9"/>
      <c r="B840" s="113"/>
      <c r="C840" s="112"/>
      <c r="D840" s="112"/>
      <c r="E840" s="4"/>
      <c r="F840" s="20"/>
      <c r="G840" s="20"/>
      <c r="H840" s="41"/>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row>
    <row r="841" spans="1:36" ht="69" customHeight="1" x14ac:dyDescent="0.25">
      <c r="A841" s="9"/>
      <c r="B841" s="113"/>
      <c r="C841" s="112"/>
      <c r="D841" s="112"/>
      <c r="E841" s="4"/>
      <c r="F841" s="20"/>
      <c r="G841" s="20"/>
      <c r="H841" s="41"/>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row>
    <row r="842" spans="1:36" ht="69" customHeight="1" x14ac:dyDescent="0.25">
      <c r="A842" s="9"/>
      <c r="B842" s="113"/>
      <c r="C842" s="112"/>
      <c r="D842" s="112"/>
      <c r="E842" s="4"/>
      <c r="F842" s="20"/>
      <c r="G842" s="20"/>
      <c r="H842" s="41"/>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row>
    <row r="843" spans="1:36" ht="69" customHeight="1" x14ac:dyDescent="0.25">
      <c r="A843" s="9"/>
      <c r="B843" s="113"/>
      <c r="C843" s="112"/>
      <c r="D843" s="112"/>
      <c r="E843" s="4"/>
      <c r="F843" s="20"/>
      <c r="G843" s="20"/>
      <c r="H843" s="41"/>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row>
    <row r="844" spans="1:36" ht="69" customHeight="1" x14ac:dyDescent="0.25">
      <c r="A844" s="9"/>
      <c r="B844" s="113"/>
      <c r="C844" s="112"/>
      <c r="D844" s="112"/>
      <c r="E844" s="4"/>
      <c r="F844" s="20"/>
      <c r="G844" s="20"/>
      <c r="H844" s="41"/>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row>
    <row r="845" spans="1:36" ht="69" customHeight="1" x14ac:dyDescent="0.25">
      <c r="A845" s="9"/>
      <c r="B845" s="113"/>
      <c r="C845" s="112"/>
      <c r="D845" s="112"/>
      <c r="E845" s="4"/>
      <c r="F845" s="20"/>
      <c r="G845" s="20"/>
      <c r="H845" s="41"/>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row>
    <row r="846" spans="1:36" ht="69" customHeight="1" x14ac:dyDescent="0.25">
      <c r="A846" s="9"/>
      <c r="B846" s="113"/>
      <c r="C846" s="112"/>
      <c r="D846" s="112"/>
      <c r="E846" s="4"/>
      <c r="F846" s="20"/>
      <c r="G846" s="20"/>
      <c r="H846" s="41"/>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row>
    <row r="847" spans="1:36" ht="69" customHeight="1" x14ac:dyDescent="0.25">
      <c r="A847" s="9"/>
      <c r="B847" s="113"/>
      <c r="C847" s="112"/>
      <c r="D847" s="112"/>
      <c r="E847" s="4"/>
      <c r="F847" s="20"/>
      <c r="G847" s="20"/>
      <c r="H847" s="41"/>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row>
    <row r="848" spans="1:36" ht="69" customHeight="1" x14ac:dyDescent="0.25">
      <c r="A848" s="9"/>
      <c r="B848" s="113"/>
      <c r="C848" s="112"/>
      <c r="D848" s="112"/>
      <c r="E848" s="4"/>
      <c r="F848" s="20"/>
      <c r="G848" s="20"/>
      <c r="H848" s="41"/>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row>
    <row r="849" spans="1:36" ht="69" customHeight="1" x14ac:dyDescent="0.25">
      <c r="A849" s="9"/>
      <c r="B849" s="113"/>
      <c r="C849" s="112"/>
      <c r="D849" s="112"/>
      <c r="E849" s="4"/>
      <c r="F849" s="20"/>
      <c r="G849" s="20"/>
      <c r="H849" s="41"/>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row>
    <row r="850" spans="1:36" ht="69" customHeight="1" x14ac:dyDescent="0.25">
      <c r="A850" s="9"/>
      <c r="B850" s="113"/>
      <c r="C850" s="112"/>
      <c r="D850" s="112"/>
      <c r="E850" s="4"/>
      <c r="F850" s="20"/>
      <c r="G850" s="20"/>
      <c r="H850" s="41"/>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row>
    <row r="851" spans="1:36" ht="69" customHeight="1" x14ac:dyDescent="0.25">
      <c r="A851" s="9"/>
      <c r="B851" s="113"/>
      <c r="C851" s="112"/>
      <c r="D851" s="112"/>
      <c r="E851" s="4"/>
      <c r="F851" s="20"/>
      <c r="G851" s="20"/>
      <c r="H851" s="41"/>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row>
    <row r="852" spans="1:36" ht="69" customHeight="1" x14ac:dyDescent="0.25">
      <c r="A852" s="9"/>
      <c r="B852" s="113"/>
      <c r="C852" s="112"/>
      <c r="D852" s="112"/>
      <c r="E852" s="4"/>
      <c r="F852" s="20"/>
      <c r="G852" s="20"/>
      <c r="H852" s="41"/>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row>
    <row r="853" spans="1:36" ht="69" customHeight="1" x14ac:dyDescent="0.25">
      <c r="A853" s="9"/>
      <c r="B853" s="113"/>
      <c r="C853" s="112"/>
      <c r="D853" s="112"/>
      <c r="E853" s="4"/>
      <c r="F853" s="20"/>
      <c r="G853" s="20"/>
      <c r="H853" s="41"/>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row>
    <row r="854" spans="1:36" ht="69" customHeight="1" x14ac:dyDescent="0.25">
      <c r="A854" s="9"/>
      <c r="B854" s="113"/>
      <c r="C854" s="112"/>
      <c r="D854" s="112"/>
      <c r="E854" s="4"/>
      <c r="F854" s="20"/>
      <c r="G854" s="20"/>
      <c r="H854" s="41"/>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row>
    <row r="855" spans="1:36" ht="69" customHeight="1" x14ac:dyDescent="0.25">
      <c r="A855" s="9"/>
      <c r="B855" s="113"/>
      <c r="C855" s="112"/>
      <c r="D855" s="112"/>
      <c r="E855" s="4"/>
      <c r="F855" s="20"/>
      <c r="G855" s="20"/>
      <c r="H855" s="41"/>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row>
    <row r="856" spans="1:36" ht="69" customHeight="1" x14ac:dyDescent="0.25">
      <c r="A856" s="9"/>
      <c r="B856" s="113"/>
      <c r="C856" s="112"/>
      <c r="D856" s="112"/>
      <c r="E856" s="4"/>
      <c r="F856" s="20"/>
      <c r="G856" s="20"/>
      <c r="H856" s="41"/>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row>
    <row r="857" spans="1:36" ht="69" customHeight="1" x14ac:dyDescent="0.25">
      <c r="A857" s="9"/>
      <c r="B857" s="113"/>
      <c r="C857" s="112"/>
      <c r="D857" s="112"/>
      <c r="E857" s="4"/>
      <c r="F857" s="20"/>
      <c r="G857" s="20"/>
      <c r="H857" s="41"/>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row>
    <row r="858" spans="1:36" ht="69" customHeight="1" x14ac:dyDescent="0.25">
      <c r="A858" s="9"/>
      <c r="B858" s="113"/>
      <c r="C858" s="112"/>
      <c r="D858" s="112"/>
      <c r="E858" s="4"/>
      <c r="F858" s="20"/>
      <c r="G858" s="20"/>
      <c r="H858" s="41"/>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c r="AJ858" s="20"/>
    </row>
    <row r="859" spans="1:36" ht="69" customHeight="1" x14ac:dyDescent="0.25">
      <c r="A859" s="9"/>
      <c r="B859" s="113"/>
      <c r="C859" s="112"/>
      <c r="D859" s="112"/>
      <c r="E859" s="4"/>
      <c r="F859" s="20"/>
      <c r="G859" s="20"/>
      <c r="H859" s="41"/>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c r="AJ859" s="20"/>
    </row>
    <row r="860" spans="1:36" ht="69" customHeight="1" x14ac:dyDescent="0.25">
      <c r="A860" s="9"/>
      <c r="B860" s="113"/>
      <c r="C860" s="112"/>
      <c r="D860" s="112"/>
      <c r="E860" s="4"/>
      <c r="F860" s="20"/>
      <c r="G860" s="20"/>
      <c r="H860" s="41"/>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c r="AJ860" s="20"/>
    </row>
    <row r="861" spans="1:36" ht="69" customHeight="1" x14ac:dyDescent="0.25">
      <c r="A861" s="9"/>
      <c r="B861" s="113"/>
      <c r="C861" s="112"/>
      <c r="D861" s="112"/>
      <c r="E861" s="4"/>
      <c r="F861" s="20"/>
      <c r="G861" s="20"/>
      <c r="H861" s="41"/>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row>
    <row r="862" spans="1:36" ht="69" customHeight="1" x14ac:dyDescent="0.25">
      <c r="A862" s="9"/>
      <c r="B862" s="113"/>
      <c r="C862" s="112"/>
      <c r="D862" s="112"/>
      <c r="E862" s="4"/>
      <c r="F862" s="20"/>
      <c r="G862" s="20"/>
      <c r="H862" s="41"/>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row>
    <row r="863" spans="1:36" ht="69" customHeight="1" x14ac:dyDescent="0.25">
      <c r="A863" s="9"/>
      <c r="B863" s="113"/>
      <c r="C863" s="112"/>
      <c r="D863" s="112"/>
      <c r="E863" s="4"/>
      <c r="F863" s="20"/>
      <c r="G863" s="20"/>
      <c r="H863" s="41"/>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row>
    <row r="864" spans="1:36" ht="69" customHeight="1" x14ac:dyDescent="0.25">
      <c r="A864" s="9"/>
      <c r="B864" s="113"/>
      <c r="C864" s="112"/>
      <c r="D864" s="112"/>
      <c r="E864" s="4"/>
      <c r="F864" s="20"/>
      <c r="G864" s="20"/>
      <c r="H864" s="41"/>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row>
    <row r="865" spans="1:36" ht="69" customHeight="1" x14ac:dyDescent="0.25">
      <c r="A865" s="9"/>
      <c r="B865" s="113"/>
      <c r="C865" s="112"/>
      <c r="D865" s="112"/>
      <c r="E865" s="4"/>
      <c r="F865" s="20"/>
      <c r="G865" s="20"/>
      <c r="H865" s="41"/>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row>
    <row r="866" spans="1:36" ht="69" customHeight="1" x14ac:dyDescent="0.25">
      <c r="A866" s="9"/>
      <c r="B866" s="113"/>
      <c r="C866" s="112"/>
      <c r="D866" s="112"/>
      <c r="E866" s="4"/>
      <c r="F866" s="20"/>
      <c r="G866" s="20"/>
      <c r="H866" s="41"/>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row>
    <row r="867" spans="1:36" ht="69" customHeight="1" x14ac:dyDescent="0.25">
      <c r="A867" s="9"/>
      <c r="B867" s="113"/>
      <c r="C867" s="112"/>
      <c r="D867" s="112"/>
      <c r="E867" s="4"/>
      <c r="F867" s="20"/>
      <c r="G867" s="20"/>
      <c r="H867" s="41"/>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row>
    <row r="868" spans="1:36" ht="69" customHeight="1" x14ac:dyDescent="0.25">
      <c r="A868" s="9"/>
      <c r="B868" s="113"/>
      <c r="C868" s="112"/>
      <c r="D868" s="112"/>
      <c r="E868" s="4"/>
      <c r="F868" s="20"/>
      <c r="G868" s="20"/>
      <c r="H868" s="41"/>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row>
    <row r="869" spans="1:36" ht="69" customHeight="1" x14ac:dyDescent="0.25">
      <c r="A869" s="9"/>
      <c r="B869" s="113"/>
      <c r="C869" s="112"/>
      <c r="D869" s="112"/>
      <c r="E869" s="4"/>
      <c r="F869" s="20"/>
      <c r="G869" s="20"/>
      <c r="H869" s="41"/>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row>
    <row r="870" spans="1:36" ht="69" customHeight="1" x14ac:dyDescent="0.25">
      <c r="A870" s="9"/>
      <c r="B870" s="113"/>
      <c r="C870" s="112"/>
      <c r="D870" s="112"/>
      <c r="E870" s="4"/>
      <c r="F870" s="20"/>
      <c r="G870" s="20"/>
      <c r="H870" s="41"/>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row>
    <row r="871" spans="1:36" ht="69" customHeight="1" x14ac:dyDescent="0.25">
      <c r="A871" s="9"/>
      <c r="B871" s="113"/>
      <c r="C871" s="112"/>
      <c r="D871" s="112"/>
      <c r="E871" s="4"/>
      <c r="F871" s="20"/>
      <c r="G871" s="20"/>
      <c r="H871" s="41"/>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row>
    <row r="872" spans="1:36" ht="69" customHeight="1" x14ac:dyDescent="0.25">
      <c r="A872" s="9"/>
      <c r="B872" s="113"/>
      <c r="C872" s="112"/>
      <c r="D872" s="112"/>
      <c r="E872" s="4"/>
      <c r="F872" s="20"/>
      <c r="G872" s="20"/>
      <c r="H872" s="41"/>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row>
    <row r="873" spans="1:36" ht="69" customHeight="1" x14ac:dyDescent="0.25">
      <c r="A873" s="9"/>
      <c r="B873" s="113"/>
      <c r="C873" s="112"/>
      <c r="D873" s="112"/>
      <c r="E873" s="4"/>
      <c r="F873" s="20"/>
      <c r="G873" s="20"/>
      <c r="H873" s="41"/>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row>
    <row r="874" spans="1:36" ht="69" customHeight="1" x14ac:dyDescent="0.25">
      <c r="A874" s="9"/>
      <c r="B874" s="113"/>
      <c r="C874" s="112"/>
      <c r="D874" s="112"/>
      <c r="E874" s="4"/>
      <c r="F874" s="20"/>
      <c r="G874" s="20"/>
      <c r="H874" s="41"/>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row>
    <row r="875" spans="1:36" ht="69" customHeight="1" x14ac:dyDescent="0.25">
      <c r="A875" s="9"/>
      <c r="B875" s="113"/>
      <c r="C875" s="112"/>
      <c r="D875" s="112"/>
      <c r="E875" s="4"/>
      <c r="F875" s="20"/>
      <c r="G875" s="20"/>
      <c r="H875" s="41"/>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row>
    <row r="876" spans="1:36" ht="69" customHeight="1" x14ac:dyDescent="0.25">
      <c r="A876" s="9"/>
      <c r="B876" s="113"/>
      <c r="C876" s="112"/>
      <c r="D876" s="112"/>
      <c r="E876" s="4"/>
      <c r="F876" s="20"/>
      <c r="G876" s="20"/>
      <c r="H876" s="41"/>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row>
    <row r="877" spans="1:36" ht="69" customHeight="1" x14ac:dyDescent="0.25">
      <c r="A877" s="9"/>
      <c r="B877" s="113"/>
      <c r="C877" s="112"/>
      <c r="D877" s="112"/>
      <c r="E877" s="4"/>
      <c r="F877" s="20"/>
      <c r="G877" s="20"/>
      <c r="H877" s="41"/>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row>
    <row r="878" spans="1:36" ht="69" customHeight="1" x14ac:dyDescent="0.25">
      <c r="A878" s="9"/>
      <c r="B878" s="113"/>
      <c r="C878" s="112"/>
      <c r="D878" s="112"/>
      <c r="E878" s="4"/>
      <c r="F878" s="20"/>
      <c r="G878" s="20"/>
      <c r="H878" s="41"/>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row>
    <row r="879" spans="1:36" ht="69" customHeight="1" x14ac:dyDescent="0.25">
      <c r="A879" s="9"/>
      <c r="B879" s="113"/>
      <c r="C879" s="112"/>
      <c r="D879" s="112"/>
      <c r="E879" s="4"/>
      <c r="F879" s="20"/>
      <c r="G879" s="20"/>
      <c r="H879" s="41"/>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row>
    <row r="880" spans="1:36" ht="69" customHeight="1" x14ac:dyDescent="0.25">
      <c r="A880" s="9"/>
      <c r="B880" s="113"/>
      <c r="C880" s="112"/>
      <c r="D880" s="112"/>
      <c r="E880" s="4"/>
      <c r="F880" s="20"/>
      <c r="G880" s="20"/>
      <c r="H880" s="41"/>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row>
    <row r="881" spans="1:36" ht="69" customHeight="1" x14ac:dyDescent="0.25">
      <c r="A881" s="9"/>
      <c r="B881" s="113"/>
      <c r="C881" s="112"/>
      <c r="D881" s="112"/>
      <c r="E881" s="4"/>
      <c r="F881" s="20"/>
      <c r="G881" s="20"/>
      <c r="H881" s="41"/>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row>
    <row r="882" spans="1:36" ht="69" customHeight="1" x14ac:dyDescent="0.25">
      <c r="A882" s="9"/>
      <c r="B882" s="113"/>
      <c r="C882" s="112"/>
      <c r="D882" s="112"/>
      <c r="E882" s="4"/>
      <c r="F882" s="20"/>
      <c r="G882" s="20"/>
      <c r="H882" s="41"/>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row>
    <row r="883" spans="1:36" ht="69" customHeight="1" x14ac:dyDescent="0.25">
      <c r="A883" s="9"/>
      <c r="B883" s="113"/>
      <c r="C883" s="112"/>
      <c r="D883" s="112"/>
      <c r="E883" s="4"/>
      <c r="F883" s="20"/>
      <c r="G883" s="20"/>
      <c r="H883" s="41"/>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row>
    <row r="884" spans="1:36" ht="69" customHeight="1" x14ac:dyDescent="0.25">
      <c r="A884" s="9"/>
      <c r="B884" s="113"/>
      <c r="C884" s="112"/>
      <c r="D884" s="112"/>
      <c r="E884" s="4"/>
      <c r="F884" s="20"/>
      <c r="G884" s="20"/>
      <c r="H884" s="41"/>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row>
    <row r="885" spans="1:36" ht="69" customHeight="1" x14ac:dyDescent="0.25">
      <c r="A885" s="9"/>
      <c r="B885" s="113"/>
      <c r="C885" s="112"/>
      <c r="D885" s="112"/>
      <c r="E885" s="4"/>
      <c r="F885" s="20"/>
      <c r="G885" s="20"/>
      <c r="H885" s="41"/>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row>
    <row r="886" spans="1:36" ht="69" customHeight="1" x14ac:dyDescent="0.25">
      <c r="A886" s="9"/>
      <c r="B886" s="113"/>
      <c r="C886" s="112"/>
      <c r="D886" s="112"/>
      <c r="E886" s="4"/>
      <c r="F886" s="20"/>
      <c r="G886" s="20"/>
      <c r="H886" s="41"/>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row>
    <row r="887" spans="1:36" ht="69" customHeight="1" x14ac:dyDescent="0.25">
      <c r="A887" s="9"/>
      <c r="B887" s="113"/>
      <c r="C887" s="112"/>
      <c r="D887" s="112"/>
      <c r="E887" s="4"/>
      <c r="F887" s="20"/>
      <c r="G887" s="20"/>
      <c r="H887" s="41"/>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row>
    <row r="888" spans="1:36" ht="69" customHeight="1" x14ac:dyDescent="0.25">
      <c r="A888" s="9"/>
      <c r="B888" s="113"/>
      <c r="C888" s="112"/>
      <c r="D888" s="112"/>
      <c r="E888" s="4"/>
      <c r="F888" s="20"/>
      <c r="G888" s="20"/>
      <c r="H888" s="41"/>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row>
    <row r="889" spans="1:36" ht="69" customHeight="1" x14ac:dyDescent="0.25">
      <c r="A889" s="9"/>
      <c r="B889" s="113"/>
      <c r="C889" s="112"/>
      <c r="D889" s="112"/>
      <c r="E889" s="4"/>
      <c r="F889" s="20"/>
      <c r="G889" s="20"/>
      <c r="H889" s="41"/>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row>
    <row r="890" spans="1:36" ht="69" customHeight="1" x14ac:dyDescent="0.25">
      <c r="A890" s="9"/>
      <c r="B890" s="113"/>
      <c r="C890" s="112"/>
      <c r="D890" s="112"/>
      <c r="E890" s="4"/>
      <c r="F890" s="20"/>
      <c r="G890" s="20"/>
      <c r="H890" s="41"/>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row>
    <row r="891" spans="1:36" ht="69" customHeight="1" x14ac:dyDescent="0.25">
      <c r="A891" s="9"/>
      <c r="B891" s="113"/>
      <c r="C891" s="112"/>
      <c r="D891" s="112"/>
      <c r="E891" s="4"/>
      <c r="F891" s="20"/>
      <c r="G891" s="20"/>
      <c r="H891" s="41"/>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row>
    <row r="892" spans="1:36" ht="69" customHeight="1" x14ac:dyDescent="0.25">
      <c r="A892" s="9"/>
      <c r="B892" s="113"/>
      <c r="C892" s="112"/>
      <c r="D892" s="112"/>
      <c r="E892" s="4"/>
      <c r="F892" s="20"/>
      <c r="G892" s="20"/>
      <c r="H892" s="41"/>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row>
    <row r="893" spans="1:36" ht="69" customHeight="1" x14ac:dyDescent="0.25">
      <c r="A893" s="9"/>
      <c r="B893" s="113"/>
      <c r="C893" s="112"/>
      <c r="D893" s="112"/>
      <c r="E893" s="4"/>
      <c r="F893" s="20"/>
      <c r="G893" s="20"/>
      <c r="H893" s="41"/>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row>
    <row r="894" spans="1:36" ht="69" customHeight="1" x14ac:dyDescent="0.25">
      <c r="A894" s="9"/>
      <c r="B894" s="113"/>
      <c r="C894" s="112"/>
      <c r="D894" s="112"/>
      <c r="E894" s="4"/>
      <c r="F894" s="20"/>
      <c r="G894" s="20"/>
      <c r="H894" s="41"/>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row>
    <row r="895" spans="1:36" ht="69" customHeight="1" x14ac:dyDescent="0.25">
      <c r="A895" s="9"/>
      <c r="B895" s="113"/>
      <c r="C895" s="112"/>
      <c r="D895" s="112"/>
      <c r="E895" s="4"/>
      <c r="F895" s="20"/>
      <c r="G895" s="20"/>
      <c r="H895" s="41"/>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row>
    <row r="896" spans="1:36" ht="69" customHeight="1" x14ac:dyDescent="0.25">
      <c r="A896" s="9"/>
      <c r="B896" s="113"/>
      <c r="C896" s="112"/>
      <c r="D896" s="112"/>
      <c r="E896" s="4"/>
      <c r="F896" s="20"/>
      <c r="G896" s="20"/>
      <c r="H896" s="41"/>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row>
    <row r="897" spans="1:36" ht="69" customHeight="1" x14ac:dyDescent="0.25">
      <c r="A897" s="9"/>
      <c r="B897" s="113"/>
      <c r="C897" s="112"/>
      <c r="D897" s="112"/>
      <c r="E897" s="4"/>
      <c r="F897" s="20"/>
      <c r="G897" s="20"/>
      <c r="H897" s="41"/>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row>
    <row r="898" spans="1:36" ht="69" customHeight="1" x14ac:dyDescent="0.25">
      <c r="A898" s="9"/>
      <c r="B898" s="113"/>
      <c r="C898" s="112"/>
      <c r="D898" s="112"/>
      <c r="E898" s="4"/>
      <c r="F898" s="20"/>
      <c r="G898" s="20"/>
      <c r="H898" s="41"/>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row>
    <row r="899" spans="1:36" ht="69" customHeight="1" x14ac:dyDescent="0.25">
      <c r="A899" s="9"/>
      <c r="B899" s="113"/>
      <c r="C899" s="112"/>
      <c r="D899" s="112"/>
      <c r="E899" s="4"/>
      <c r="F899" s="20"/>
      <c r="G899" s="20"/>
      <c r="H899" s="41"/>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row>
    <row r="900" spans="1:36" ht="69" customHeight="1" x14ac:dyDescent="0.25">
      <c r="A900" s="9"/>
      <c r="B900" s="113"/>
      <c r="C900" s="112"/>
      <c r="D900" s="112"/>
      <c r="E900" s="4"/>
      <c r="F900" s="20"/>
      <c r="G900" s="20"/>
      <c r="H900" s="41"/>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row>
    <row r="901" spans="1:36" ht="69" customHeight="1" x14ac:dyDescent="0.25">
      <c r="A901" s="9"/>
      <c r="B901" s="113"/>
      <c r="C901" s="112"/>
      <c r="D901" s="112"/>
      <c r="E901" s="4"/>
      <c r="F901" s="20"/>
      <c r="G901" s="20"/>
      <c r="H901" s="41"/>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row>
    <row r="902" spans="1:36" ht="69" customHeight="1" x14ac:dyDescent="0.25">
      <c r="A902" s="9"/>
      <c r="B902" s="113"/>
      <c r="C902" s="112"/>
      <c r="D902" s="112"/>
      <c r="E902" s="4"/>
      <c r="F902" s="20"/>
      <c r="G902" s="20"/>
      <c r="H902" s="41"/>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row>
    <row r="903" spans="1:36" ht="69" customHeight="1" x14ac:dyDescent="0.25">
      <c r="A903" s="9"/>
      <c r="B903" s="113"/>
      <c r="C903" s="112"/>
      <c r="D903" s="112"/>
      <c r="E903" s="4"/>
      <c r="F903" s="20"/>
      <c r="G903" s="20"/>
      <c r="H903" s="41"/>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row>
    <row r="904" spans="1:36" ht="69" customHeight="1" x14ac:dyDescent="0.25">
      <c r="A904" s="9"/>
      <c r="B904" s="113"/>
      <c r="C904" s="112"/>
      <c r="D904" s="112"/>
      <c r="E904" s="4"/>
      <c r="F904" s="20"/>
      <c r="G904" s="20"/>
      <c r="H904" s="41"/>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row>
    <row r="905" spans="1:36" ht="69" customHeight="1" x14ac:dyDescent="0.25">
      <c r="A905" s="9"/>
      <c r="B905" s="113"/>
      <c r="C905" s="112"/>
      <c r="D905" s="112"/>
      <c r="E905" s="4"/>
      <c r="F905" s="20"/>
      <c r="G905" s="20"/>
      <c r="H905" s="41"/>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row>
    <row r="906" spans="1:36" ht="69" customHeight="1" x14ac:dyDescent="0.25">
      <c r="A906" s="9"/>
      <c r="B906" s="113"/>
      <c r="C906" s="112"/>
      <c r="D906" s="112"/>
      <c r="E906" s="4"/>
      <c r="F906" s="20"/>
      <c r="G906" s="20"/>
      <c r="H906" s="41"/>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row>
    <row r="907" spans="1:36" ht="69" customHeight="1" x14ac:dyDescent="0.25">
      <c r="A907" s="9"/>
      <c r="B907" s="113"/>
      <c r="C907" s="112"/>
      <c r="D907" s="112"/>
      <c r="E907" s="4"/>
      <c r="F907" s="20"/>
      <c r="G907" s="20"/>
      <c r="H907" s="41"/>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row>
    <row r="908" spans="1:36" ht="69" customHeight="1" x14ac:dyDescent="0.25">
      <c r="A908" s="9"/>
      <c r="B908" s="113"/>
      <c r="C908" s="112"/>
      <c r="D908" s="112"/>
      <c r="E908" s="4"/>
      <c r="F908" s="20"/>
      <c r="G908" s="20"/>
      <c r="H908" s="41"/>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row>
    <row r="909" spans="1:36" ht="69" customHeight="1" x14ac:dyDescent="0.25">
      <c r="A909" s="9"/>
      <c r="B909" s="113"/>
      <c r="C909" s="112"/>
      <c r="D909" s="112"/>
      <c r="E909" s="4"/>
      <c r="F909" s="20"/>
      <c r="G909" s="20"/>
      <c r="H909" s="41"/>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row>
    <row r="910" spans="1:36" ht="69" customHeight="1" x14ac:dyDescent="0.25">
      <c r="A910" s="9"/>
      <c r="B910" s="113"/>
      <c r="C910" s="112"/>
      <c r="D910" s="112"/>
      <c r="E910" s="4"/>
      <c r="F910" s="20"/>
      <c r="G910" s="20"/>
      <c r="H910" s="41"/>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row>
    <row r="911" spans="1:36" ht="69" customHeight="1" x14ac:dyDescent="0.25">
      <c r="A911" s="9"/>
      <c r="B911" s="113"/>
      <c r="C911" s="112"/>
      <c r="D911" s="112"/>
      <c r="E911" s="4"/>
      <c r="F911" s="20"/>
      <c r="G911" s="20"/>
      <c r="H911" s="41"/>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c r="AJ911" s="20"/>
    </row>
    <row r="912" spans="1:36" ht="69" customHeight="1" x14ac:dyDescent="0.25">
      <c r="A912" s="9"/>
      <c r="B912" s="113"/>
      <c r="C912" s="112"/>
      <c r="D912" s="112"/>
      <c r="E912" s="4"/>
      <c r="F912" s="20"/>
      <c r="G912" s="20"/>
      <c r="H912" s="41"/>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row>
    <row r="913" spans="1:36" ht="69" customHeight="1" x14ac:dyDescent="0.25">
      <c r="A913" s="9"/>
      <c r="B913" s="113"/>
      <c r="C913" s="112"/>
      <c r="D913" s="112"/>
      <c r="E913" s="4"/>
      <c r="F913" s="20"/>
      <c r="G913" s="20"/>
      <c r="H913" s="41"/>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row>
    <row r="914" spans="1:36" ht="69" customHeight="1" x14ac:dyDescent="0.25">
      <c r="A914" s="9"/>
      <c r="B914" s="113"/>
      <c r="C914" s="112"/>
      <c r="D914" s="112"/>
      <c r="E914" s="4"/>
      <c r="F914" s="20"/>
      <c r="G914" s="20"/>
      <c r="H914" s="41"/>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row>
    <row r="915" spans="1:36" ht="69" customHeight="1" x14ac:dyDescent="0.25">
      <c r="A915" s="9"/>
      <c r="B915" s="113"/>
      <c r="C915" s="112"/>
      <c r="D915" s="112"/>
      <c r="E915" s="4"/>
      <c r="F915" s="20"/>
      <c r="G915" s="20"/>
      <c r="H915" s="41"/>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row>
    <row r="916" spans="1:36" ht="69" customHeight="1" x14ac:dyDescent="0.25">
      <c r="A916" s="9"/>
      <c r="B916" s="113"/>
      <c r="C916" s="112"/>
      <c r="D916" s="112"/>
      <c r="E916" s="4"/>
      <c r="F916" s="20"/>
      <c r="G916" s="20"/>
      <c r="H916" s="41"/>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row>
    <row r="917" spans="1:36" ht="69" customHeight="1" x14ac:dyDescent="0.25">
      <c r="A917" s="9"/>
      <c r="B917" s="113"/>
      <c r="C917" s="112"/>
      <c r="D917" s="112"/>
      <c r="E917" s="4"/>
      <c r="F917" s="20"/>
      <c r="G917" s="20"/>
      <c r="H917" s="41"/>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row>
    <row r="918" spans="1:36" ht="69" customHeight="1" x14ac:dyDescent="0.25">
      <c r="A918" s="9"/>
      <c r="B918" s="113"/>
      <c r="C918" s="112"/>
      <c r="D918" s="112"/>
      <c r="E918" s="4"/>
      <c r="F918" s="20"/>
      <c r="G918" s="20"/>
      <c r="H918" s="41"/>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row>
    <row r="919" spans="1:36" ht="69" customHeight="1" x14ac:dyDescent="0.25">
      <c r="A919" s="9"/>
      <c r="B919" s="113"/>
      <c r="C919" s="112"/>
      <c r="D919" s="112"/>
      <c r="E919" s="4"/>
      <c r="F919" s="20"/>
      <c r="G919" s="20"/>
      <c r="H919" s="41"/>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row>
    <row r="920" spans="1:36" ht="69" customHeight="1" x14ac:dyDescent="0.25">
      <c r="A920" s="9"/>
      <c r="B920" s="113"/>
      <c r="C920" s="112"/>
      <c r="D920" s="112"/>
      <c r="E920" s="4"/>
      <c r="F920" s="20"/>
      <c r="G920" s="20"/>
      <c r="H920" s="41"/>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c r="AJ920" s="20"/>
    </row>
    <row r="921" spans="1:36" ht="69" customHeight="1" x14ac:dyDescent="0.25">
      <c r="A921" s="9"/>
      <c r="B921" s="113"/>
      <c r="C921" s="112"/>
      <c r="D921" s="112"/>
      <c r="E921" s="4"/>
      <c r="F921" s="20"/>
      <c r="G921" s="20"/>
      <c r="H921" s="41"/>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row>
    <row r="922" spans="1:36" ht="69" customHeight="1" x14ac:dyDescent="0.25">
      <c r="A922" s="9"/>
      <c r="B922" s="113"/>
      <c r="C922" s="112"/>
      <c r="D922" s="112"/>
      <c r="E922" s="4"/>
      <c r="F922" s="20"/>
      <c r="G922" s="20"/>
      <c r="H922" s="41"/>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c r="AJ922" s="20"/>
    </row>
    <row r="923" spans="1:36" ht="69" customHeight="1" x14ac:dyDescent="0.25">
      <c r="A923" s="9"/>
      <c r="B923" s="113"/>
      <c r="C923" s="112"/>
      <c r="D923" s="112"/>
      <c r="E923" s="4"/>
      <c r="F923" s="20"/>
      <c r="G923" s="20"/>
      <c r="H923" s="41"/>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c r="AJ923" s="20"/>
    </row>
    <row r="924" spans="1:36" ht="69" customHeight="1" x14ac:dyDescent="0.25">
      <c r="A924" s="9"/>
      <c r="B924" s="113"/>
      <c r="C924" s="112"/>
      <c r="D924" s="112"/>
      <c r="E924" s="4"/>
      <c r="F924" s="20"/>
      <c r="G924" s="20"/>
      <c r="H924" s="41"/>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c r="AJ924" s="20"/>
    </row>
    <row r="925" spans="1:36" ht="69" customHeight="1" x14ac:dyDescent="0.25">
      <c r="A925" s="9"/>
      <c r="B925" s="113"/>
      <c r="C925" s="112"/>
      <c r="D925" s="112"/>
      <c r="E925" s="4"/>
      <c r="F925" s="20"/>
      <c r="G925" s="20"/>
      <c r="H925" s="41"/>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row>
    <row r="926" spans="1:36" ht="69" customHeight="1" x14ac:dyDescent="0.25">
      <c r="A926" s="9"/>
      <c r="B926" s="113"/>
      <c r="C926" s="112"/>
      <c r="D926" s="112"/>
      <c r="E926" s="4"/>
      <c r="F926" s="20"/>
      <c r="G926" s="20"/>
      <c r="H926" s="41"/>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c r="AJ926" s="20"/>
    </row>
    <row r="927" spans="1:36" ht="69" customHeight="1" x14ac:dyDescent="0.25">
      <c r="A927" s="9"/>
      <c r="B927" s="113"/>
      <c r="C927" s="112"/>
      <c r="D927" s="112"/>
      <c r="E927" s="4"/>
      <c r="F927" s="20"/>
      <c r="G927" s="20"/>
      <c r="H927" s="41"/>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c r="AJ927" s="20"/>
    </row>
    <row r="928" spans="1:36" ht="69" customHeight="1" x14ac:dyDescent="0.25">
      <c r="A928" s="9"/>
      <c r="B928" s="113"/>
      <c r="C928" s="112"/>
      <c r="D928" s="112"/>
      <c r="E928" s="4"/>
      <c r="F928" s="20"/>
      <c r="G928" s="20"/>
      <c r="H928" s="41"/>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row>
    <row r="929" spans="1:36" ht="69" customHeight="1" x14ac:dyDescent="0.25">
      <c r="A929" s="9"/>
      <c r="B929" s="113"/>
      <c r="C929" s="112"/>
      <c r="D929" s="112"/>
      <c r="E929" s="4"/>
      <c r="F929" s="20"/>
      <c r="G929" s="20"/>
      <c r="H929" s="41"/>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c r="AJ929" s="20"/>
    </row>
    <row r="930" spans="1:36" ht="69" customHeight="1" x14ac:dyDescent="0.25">
      <c r="A930" s="9"/>
      <c r="B930" s="113"/>
      <c r="C930" s="112"/>
      <c r="D930" s="112"/>
      <c r="E930" s="4"/>
      <c r="F930" s="20"/>
      <c r="G930" s="20"/>
      <c r="H930" s="41"/>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c r="AJ930" s="20"/>
    </row>
    <row r="931" spans="1:36" ht="69" customHeight="1" x14ac:dyDescent="0.25">
      <c r="A931" s="9"/>
      <c r="B931" s="113"/>
      <c r="C931" s="112"/>
      <c r="D931" s="112"/>
      <c r="E931" s="4"/>
      <c r="F931" s="20"/>
      <c r="G931" s="20"/>
      <c r="H931" s="41"/>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row>
    <row r="932" spans="1:36" ht="69" customHeight="1" x14ac:dyDescent="0.25">
      <c r="A932" s="9"/>
      <c r="B932" s="113"/>
      <c r="C932" s="112"/>
      <c r="D932" s="112"/>
      <c r="E932" s="4"/>
      <c r="F932" s="20"/>
      <c r="G932" s="20"/>
      <c r="H932" s="41"/>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c r="AJ932" s="20"/>
    </row>
    <row r="933" spans="1:36" ht="69" customHeight="1" x14ac:dyDescent="0.25">
      <c r="A933" s="9"/>
      <c r="B933" s="113"/>
      <c r="C933" s="112"/>
      <c r="D933" s="112"/>
      <c r="E933" s="4"/>
      <c r="F933" s="20"/>
      <c r="G933" s="20"/>
      <c r="H933" s="41"/>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c r="AJ933" s="20"/>
    </row>
    <row r="934" spans="1:36" ht="69" customHeight="1" x14ac:dyDescent="0.25">
      <c r="A934" s="20"/>
      <c r="B934" s="41"/>
      <c r="C934" s="112"/>
      <c r="D934" s="112"/>
      <c r="E934" s="20"/>
      <c r="F934" s="20"/>
      <c r="G934" s="20"/>
      <c r="H934" s="41"/>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c r="AJ934" s="20"/>
    </row>
    <row r="935" spans="1:36" ht="69" customHeight="1" x14ac:dyDescent="0.25">
      <c r="A935" s="20"/>
      <c r="B935" s="41"/>
      <c r="C935" s="112"/>
      <c r="D935" s="112"/>
      <c r="E935" s="20"/>
      <c r="F935" s="20"/>
      <c r="G935" s="20"/>
      <c r="H935" s="41"/>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c r="AJ935" s="20"/>
    </row>
    <row r="936" spans="1:36" ht="69" customHeight="1" x14ac:dyDescent="0.25">
      <c r="A936" s="20"/>
      <c r="B936" s="41"/>
      <c r="C936" s="112"/>
      <c r="D936" s="112"/>
      <c r="E936" s="20"/>
      <c r="F936" s="20"/>
      <c r="G936" s="20"/>
      <c r="H936" s="41"/>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row>
    <row r="937" spans="1:36" ht="69" customHeight="1" x14ac:dyDescent="0.25">
      <c r="A937" s="20"/>
      <c r="B937" s="41"/>
      <c r="C937" s="112"/>
      <c r="D937" s="112"/>
      <c r="E937" s="20"/>
      <c r="F937" s="20"/>
      <c r="G937" s="20"/>
      <c r="H937" s="41"/>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row>
    <row r="938" spans="1:36" ht="69" customHeight="1" x14ac:dyDescent="0.25">
      <c r="A938" s="20"/>
      <c r="B938" s="41"/>
      <c r="C938" s="112"/>
      <c r="D938" s="112"/>
      <c r="E938" s="20"/>
      <c r="F938" s="20"/>
      <c r="G938" s="20"/>
      <c r="H938" s="41"/>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row>
    <row r="939" spans="1:36" ht="69" customHeight="1" x14ac:dyDescent="0.25">
      <c r="A939" s="20"/>
      <c r="B939" s="41"/>
      <c r="C939" s="112"/>
      <c r="D939" s="112"/>
      <c r="E939" s="20"/>
      <c r="F939" s="20"/>
      <c r="G939" s="20"/>
      <c r="H939" s="41"/>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row>
    <row r="940" spans="1:36" ht="69" customHeight="1" x14ac:dyDescent="0.25">
      <c r="A940" s="20"/>
      <c r="B940" s="41"/>
      <c r="C940" s="112"/>
      <c r="D940" s="112"/>
      <c r="E940" s="20"/>
      <c r="F940" s="20"/>
      <c r="G940" s="20"/>
      <c r="H940" s="41"/>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row>
    <row r="941" spans="1:36" ht="69" customHeight="1" x14ac:dyDescent="0.25">
      <c r="A941" s="20"/>
      <c r="B941" s="41"/>
      <c r="C941" s="112"/>
      <c r="D941" s="112"/>
      <c r="E941" s="20"/>
      <c r="F941" s="20"/>
      <c r="G941" s="20"/>
      <c r="H941" s="41"/>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row>
    <row r="942" spans="1:36" ht="69" customHeight="1" x14ac:dyDescent="0.25">
      <c r="A942" s="20"/>
      <c r="B942" s="41"/>
      <c r="C942" s="112"/>
      <c r="D942" s="112"/>
      <c r="E942" s="20"/>
      <c r="F942" s="20"/>
      <c r="G942" s="20"/>
      <c r="H942" s="41"/>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row>
    <row r="943" spans="1:36" ht="69" customHeight="1" x14ac:dyDescent="0.25">
      <c r="A943" s="20"/>
      <c r="B943" s="41"/>
      <c r="C943" s="112"/>
      <c r="D943" s="112"/>
      <c r="E943" s="20"/>
      <c r="F943" s="20"/>
      <c r="G943" s="20"/>
      <c r="H943" s="41"/>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row>
    <row r="944" spans="1:36" ht="69" customHeight="1" x14ac:dyDescent="0.25">
      <c r="A944" s="20"/>
      <c r="B944" s="41"/>
      <c r="C944" s="112"/>
      <c r="D944" s="112"/>
      <c r="E944" s="20"/>
      <c r="F944" s="20"/>
      <c r="G944" s="20"/>
      <c r="H944" s="41"/>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c r="AJ944" s="20"/>
    </row>
    <row r="945" spans="1:36" ht="69" customHeight="1" x14ac:dyDescent="0.25">
      <c r="A945" s="20"/>
      <c r="B945" s="41"/>
      <c r="C945" s="112"/>
      <c r="D945" s="112"/>
      <c r="E945" s="20"/>
      <c r="F945" s="20"/>
      <c r="G945" s="20"/>
      <c r="H945" s="41"/>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c r="AI945" s="20"/>
      <c r="AJ945" s="20"/>
    </row>
    <row r="946" spans="1:36" ht="69" customHeight="1" x14ac:dyDescent="0.25">
      <c r="A946" s="20"/>
      <c r="B946" s="41"/>
      <c r="C946" s="112"/>
      <c r="D946" s="112"/>
      <c r="E946" s="20"/>
      <c r="F946" s="20"/>
      <c r="G946" s="20"/>
      <c r="H946" s="41"/>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row>
    <row r="947" spans="1:36" ht="69" customHeight="1" x14ac:dyDescent="0.25">
      <c r="A947" s="20"/>
      <c r="B947" s="41"/>
      <c r="C947" s="112"/>
      <c r="D947" s="112"/>
      <c r="E947" s="20"/>
      <c r="F947" s="20"/>
      <c r="G947" s="20"/>
      <c r="H947" s="41"/>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row>
    <row r="948" spans="1:36" ht="69" customHeight="1" x14ac:dyDescent="0.25">
      <c r="A948" s="20"/>
      <c r="B948" s="41"/>
      <c r="C948" s="112"/>
      <c r="D948" s="112"/>
      <c r="E948" s="20"/>
      <c r="F948" s="20"/>
      <c r="G948" s="20"/>
      <c r="H948" s="41"/>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row>
    <row r="949" spans="1:36" ht="69" customHeight="1" x14ac:dyDescent="0.25">
      <c r="A949" s="20"/>
      <c r="B949" s="41"/>
      <c r="C949" s="112"/>
      <c r="D949" s="112"/>
      <c r="E949" s="20"/>
      <c r="F949" s="20"/>
      <c r="G949" s="20"/>
      <c r="H949" s="41"/>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row>
    <row r="950" spans="1:36" ht="69" customHeight="1" x14ac:dyDescent="0.25">
      <c r="B950" s="39"/>
      <c r="C950" s="114"/>
      <c r="D950" s="114"/>
    </row>
    <row r="951" spans="1:36" ht="69" customHeight="1" x14ac:dyDescent="0.25">
      <c r="B951" s="39"/>
      <c r="C951" s="114"/>
      <c r="D951" s="114"/>
    </row>
    <row r="952" spans="1:36" ht="69" customHeight="1" x14ac:dyDescent="0.25">
      <c r="B952" s="39"/>
      <c r="C952" s="114"/>
      <c r="D952" s="114"/>
    </row>
    <row r="953" spans="1:36" ht="69" customHeight="1" x14ac:dyDescent="0.25">
      <c r="B953" s="39"/>
      <c r="C953" s="114"/>
      <c r="D953" s="114"/>
    </row>
    <row r="954" spans="1:36" ht="69" customHeight="1" x14ac:dyDescent="0.25">
      <c r="B954" s="39"/>
      <c r="C954" s="114"/>
      <c r="D954" s="114"/>
    </row>
    <row r="955" spans="1:36" ht="69" customHeight="1" x14ac:dyDescent="0.25">
      <c r="B955" s="39"/>
      <c r="C955" s="114"/>
      <c r="D955" s="114"/>
    </row>
    <row r="956" spans="1:36" ht="69" customHeight="1" x14ac:dyDescent="0.25">
      <c r="B956" s="39"/>
      <c r="C956" s="114"/>
      <c r="D956" s="114"/>
    </row>
    <row r="957" spans="1:36" ht="69" customHeight="1" x14ac:dyDescent="0.25">
      <c r="B957" s="39"/>
      <c r="C957" s="114"/>
      <c r="D957" s="114"/>
    </row>
    <row r="958" spans="1:36" ht="69" customHeight="1" x14ac:dyDescent="0.25">
      <c r="B958" s="39"/>
      <c r="C958" s="114"/>
      <c r="D958" s="114"/>
    </row>
    <row r="959" spans="1:36" ht="69" customHeight="1" x14ac:dyDescent="0.25">
      <c r="B959" s="39"/>
      <c r="C959" s="114"/>
      <c r="D959" s="114"/>
    </row>
    <row r="960" spans="1:36" ht="69" customHeight="1" x14ac:dyDescent="0.25">
      <c r="B960" s="39"/>
      <c r="C960" s="114"/>
      <c r="D960" s="114"/>
    </row>
    <row r="961" spans="2:4" ht="69" customHeight="1" x14ac:dyDescent="0.25">
      <c r="B961" s="39"/>
      <c r="C961" s="114"/>
      <c r="D961" s="114"/>
    </row>
    <row r="962" spans="2:4" ht="69" customHeight="1" x14ac:dyDescent="0.25">
      <c r="B962" s="39"/>
      <c r="C962" s="114"/>
      <c r="D962" s="114"/>
    </row>
    <row r="963" spans="2:4" ht="69" customHeight="1" x14ac:dyDescent="0.25">
      <c r="B963" s="39"/>
      <c r="C963" s="114"/>
      <c r="D963" s="114"/>
    </row>
    <row r="964" spans="2:4" ht="69" customHeight="1" x14ac:dyDescent="0.25">
      <c r="B964" s="39"/>
      <c r="C964" s="114"/>
      <c r="D964" s="114"/>
    </row>
    <row r="965" spans="2:4" ht="69" customHeight="1" x14ac:dyDescent="0.25">
      <c r="B965" s="39"/>
      <c r="C965" s="114"/>
      <c r="D965" s="114"/>
    </row>
    <row r="966" spans="2:4" ht="69" customHeight="1" x14ac:dyDescent="0.25">
      <c r="B966" s="39"/>
      <c r="C966" s="114"/>
      <c r="D966" s="114"/>
    </row>
    <row r="967" spans="2:4" ht="69" customHeight="1" x14ac:dyDescent="0.25">
      <c r="B967" s="39"/>
      <c r="C967" s="114"/>
      <c r="D967" s="114"/>
    </row>
    <row r="968" spans="2:4" ht="69" customHeight="1" x14ac:dyDescent="0.25">
      <c r="B968" s="39"/>
      <c r="C968" s="114"/>
      <c r="D968" s="114"/>
    </row>
    <row r="969" spans="2:4" ht="69" customHeight="1" x14ac:dyDescent="0.25">
      <c r="B969" s="39"/>
      <c r="C969" s="114"/>
      <c r="D969" s="114"/>
    </row>
    <row r="970" spans="2:4" ht="69" customHeight="1" x14ac:dyDescent="0.25">
      <c r="B970" s="39"/>
      <c r="C970" s="114"/>
      <c r="D970" s="114"/>
    </row>
    <row r="971" spans="2:4" ht="69" customHeight="1" x14ac:dyDescent="0.25">
      <c r="B971" s="39"/>
      <c r="C971" s="114"/>
      <c r="D971" s="114"/>
    </row>
    <row r="972" spans="2:4" ht="69" customHeight="1" x14ac:dyDescent="0.25">
      <c r="B972" s="39"/>
      <c r="C972" s="114"/>
      <c r="D972" s="114"/>
    </row>
    <row r="973" spans="2:4" ht="69" customHeight="1" x14ac:dyDescent="0.25">
      <c r="B973" s="39"/>
      <c r="C973" s="114"/>
      <c r="D973" s="114"/>
    </row>
    <row r="974" spans="2:4" ht="69" customHeight="1" x14ac:dyDescent="0.25">
      <c r="B974" s="39"/>
      <c r="C974" s="114"/>
      <c r="D974" s="114"/>
    </row>
    <row r="975" spans="2:4" ht="69" customHeight="1" x14ac:dyDescent="0.25">
      <c r="B975" s="39"/>
      <c r="C975" s="114"/>
      <c r="D975" s="114"/>
    </row>
    <row r="976" spans="2:4" ht="69" customHeight="1" x14ac:dyDescent="0.25">
      <c r="B976" s="39"/>
      <c r="C976" s="114"/>
      <c r="D976" s="114"/>
    </row>
    <row r="977" spans="2:4" ht="69" customHeight="1" x14ac:dyDescent="0.25">
      <c r="B977" s="39"/>
      <c r="C977" s="114"/>
      <c r="D977" s="114"/>
    </row>
    <row r="978" spans="2:4" ht="69" customHeight="1" x14ac:dyDescent="0.25">
      <c r="B978" s="39"/>
      <c r="C978" s="114"/>
      <c r="D978" s="114"/>
    </row>
    <row r="979" spans="2:4" ht="69" customHeight="1" x14ac:dyDescent="0.25">
      <c r="B979" s="39"/>
      <c r="C979" s="114"/>
      <c r="D979" s="114"/>
    </row>
    <row r="980" spans="2:4" ht="69" customHeight="1" x14ac:dyDescent="0.25">
      <c r="B980" s="39"/>
      <c r="C980" s="114"/>
      <c r="D980" s="114"/>
    </row>
    <row r="981" spans="2:4" ht="69" customHeight="1" x14ac:dyDescent="0.25">
      <c r="B981" s="39"/>
      <c r="C981" s="114"/>
      <c r="D981" s="114"/>
    </row>
    <row r="982" spans="2:4" ht="69" customHeight="1" x14ac:dyDescent="0.25">
      <c r="B982" s="39"/>
      <c r="C982" s="114"/>
      <c r="D982" s="114"/>
    </row>
    <row r="983" spans="2:4" ht="69" customHeight="1" x14ac:dyDescent="0.25">
      <c r="B983" s="39"/>
      <c r="C983" s="114"/>
      <c r="D983" s="114"/>
    </row>
    <row r="984" spans="2:4" ht="69" customHeight="1" x14ac:dyDescent="0.25">
      <c r="B984" s="39"/>
      <c r="C984" s="114"/>
      <c r="D984" s="114"/>
    </row>
    <row r="985" spans="2:4" ht="69" customHeight="1" x14ac:dyDescent="0.25">
      <c r="B985" s="39"/>
      <c r="C985" s="114"/>
      <c r="D985" s="114"/>
    </row>
    <row r="986" spans="2:4" ht="69" customHeight="1" x14ac:dyDescent="0.25">
      <c r="B986" s="39"/>
      <c r="C986" s="114"/>
      <c r="D986" s="114"/>
    </row>
    <row r="987" spans="2:4" ht="69" customHeight="1" x14ac:dyDescent="0.25">
      <c r="B987" s="39"/>
      <c r="C987" s="114"/>
      <c r="D987" s="114"/>
    </row>
    <row r="988" spans="2:4" ht="69" customHeight="1" x14ac:dyDescent="0.25">
      <c r="B988" s="39"/>
      <c r="C988" s="114"/>
      <c r="D988" s="114"/>
    </row>
    <row r="989" spans="2:4" ht="69" customHeight="1" x14ac:dyDescent="0.25">
      <c r="B989" s="39"/>
      <c r="C989" s="114"/>
      <c r="D989" s="114"/>
    </row>
    <row r="990" spans="2:4" ht="69" customHeight="1" x14ac:dyDescent="0.25">
      <c r="B990" s="39"/>
      <c r="C990" s="114"/>
      <c r="D990" s="114"/>
    </row>
    <row r="991" spans="2:4" ht="69" customHeight="1" x14ac:dyDescent="0.25">
      <c r="B991" s="39"/>
      <c r="C991" s="114"/>
      <c r="D991" s="114"/>
    </row>
    <row r="992" spans="2:4" ht="69" customHeight="1" x14ac:dyDescent="0.25">
      <c r="B992" s="39"/>
      <c r="C992" s="114"/>
      <c r="D992" s="114"/>
    </row>
    <row r="993" spans="2:4" ht="69" customHeight="1" x14ac:dyDescent="0.25">
      <c r="B993" s="39"/>
      <c r="C993" s="114"/>
      <c r="D993" s="114"/>
    </row>
    <row r="994" spans="2:4" ht="69" customHeight="1" x14ac:dyDescent="0.25">
      <c r="B994" s="39"/>
      <c r="C994" s="114"/>
      <c r="D994" s="114"/>
    </row>
    <row r="995" spans="2:4" ht="69" customHeight="1" x14ac:dyDescent="0.25">
      <c r="B995" s="39"/>
      <c r="C995" s="114"/>
      <c r="D995" s="114"/>
    </row>
    <row r="996" spans="2:4" ht="69" customHeight="1" x14ac:dyDescent="0.25">
      <c r="B996" s="39"/>
      <c r="C996" s="114"/>
      <c r="D996" s="114"/>
    </row>
    <row r="997" spans="2:4" ht="69" customHeight="1" x14ac:dyDescent="0.25">
      <c r="B997" s="39"/>
      <c r="C997" s="114"/>
      <c r="D997" s="114"/>
    </row>
    <row r="998" spans="2:4" ht="69" customHeight="1" x14ac:dyDescent="0.25">
      <c r="B998" s="39"/>
      <c r="C998" s="114"/>
      <c r="D998" s="114"/>
    </row>
    <row r="999" spans="2:4" ht="69" customHeight="1" x14ac:dyDescent="0.25">
      <c r="B999" s="39"/>
      <c r="C999" s="114"/>
      <c r="D999" s="114"/>
    </row>
    <row r="1000" spans="2:4" ht="69" customHeight="1" x14ac:dyDescent="0.25">
      <c r="B1000" s="39"/>
      <c r="C1000" s="114"/>
      <c r="D1000" s="114"/>
    </row>
    <row r="1001" spans="2:4" ht="69" customHeight="1" x14ac:dyDescent="0.25">
      <c r="B1001" s="39"/>
      <c r="C1001" s="114"/>
      <c r="D1001" s="114"/>
    </row>
    <row r="1002" spans="2:4" ht="69" customHeight="1" x14ac:dyDescent="0.25">
      <c r="B1002" s="39"/>
      <c r="C1002" s="114"/>
      <c r="D1002" s="114"/>
    </row>
    <row r="1003" spans="2:4" ht="69" customHeight="1" x14ac:dyDescent="0.25">
      <c r="B1003" s="39"/>
      <c r="C1003" s="114"/>
      <c r="D1003" s="114"/>
    </row>
    <row r="1004" spans="2:4" ht="69" customHeight="1" x14ac:dyDescent="0.25">
      <c r="B1004" s="39"/>
      <c r="C1004" s="114"/>
      <c r="D1004" s="114"/>
    </row>
    <row r="1005" spans="2:4" ht="69" customHeight="1" x14ac:dyDescent="0.25">
      <c r="B1005" s="39"/>
      <c r="C1005" s="114"/>
      <c r="D1005" s="114"/>
    </row>
    <row r="1006" spans="2:4" ht="69" customHeight="1" x14ac:dyDescent="0.25">
      <c r="B1006" s="39"/>
      <c r="C1006" s="114"/>
      <c r="D1006" s="114"/>
    </row>
    <row r="1007" spans="2:4" ht="69" customHeight="1" x14ac:dyDescent="0.25">
      <c r="B1007" s="39"/>
      <c r="C1007" s="114"/>
      <c r="D1007" s="114"/>
    </row>
    <row r="1008" spans="2:4" ht="69" customHeight="1" x14ac:dyDescent="0.25">
      <c r="B1008" s="39"/>
      <c r="C1008" s="114"/>
      <c r="D1008" s="114"/>
    </row>
    <row r="1009" spans="2:4" ht="69" customHeight="1" x14ac:dyDescent="0.25">
      <c r="B1009" s="39"/>
      <c r="C1009" s="114"/>
      <c r="D1009" s="114"/>
    </row>
    <row r="1010" spans="2:4" ht="69" customHeight="1" x14ac:dyDescent="0.25">
      <c r="B1010" s="39"/>
      <c r="C1010" s="114"/>
      <c r="D1010" s="114"/>
    </row>
    <row r="1011" spans="2:4" ht="69" customHeight="1" x14ac:dyDescent="0.25">
      <c r="B1011" s="39"/>
      <c r="C1011" s="114"/>
      <c r="D1011" s="114"/>
    </row>
    <row r="1012" spans="2:4" ht="69" customHeight="1" x14ac:dyDescent="0.25">
      <c r="B1012" s="39"/>
      <c r="C1012" s="114"/>
      <c r="D1012" s="114"/>
    </row>
    <row r="1013" spans="2:4" ht="69" customHeight="1" x14ac:dyDescent="0.25">
      <c r="B1013" s="39"/>
      <c r="C1013" s="114"/>
      <c r="D1013" s="114"/>
    </row>
    <row r="1014" spans="2:4" ht="69" customHeight="1" x14ac:dyDescent="0.25">
      <c r="B1014" s="39"/>
      <c r="C1014" s="114"/>
      <c r="D1014" s="114"/>
    </row>
    <row r="1015" spans="2:4" ht="69" customHeight="1" x14ac:dyDescent="0.25">
      <c r="B1015" s="39"/>
      <c r="C1015" s="114"/>
      <c r="D1015" s="114"/>
    </row>
    <row r="1016" spans="2:4" ht="69" customHeight="1" x14ac:dyDescent="0.25">
      <c r="B1016" s="39"/>
      <c r="C1016" s="114"/>
      <c r="D1016" s="114"/>
    </row>
    <row r="1017" spans="2:4" ht="69" customHeight="1" x14ac:dyDescent="0.25">
      <c r="B1017" s="39"/>
      <c r="C1017" s="114"/>
      <c r="D1017" s="114"/>
    </row>
    <row r="1018" spans="2:4" ht="69" customHeight="1" x14ac:dyDescent="0.25">
      <c r="B1018" s="39"/>
      <c r="C1018" s="114"/>
      <c r="D1018" s="114"/>
    </row>
    <row r="1019" spans="2:4" ht="69" customHeight="1" x14ac:dyDescent="0.25">
      <c r="B1019" s="39"/>
      <c r="C1019" s="114"/>
      <c r="D1019" s="114"/>
    </row>
    <row r="1020" spans="2:4" ht="69" customHeight="1" x14ac:dyDescent="0.25">
      <c r="B1020" s="39"/>
      <c r="C1020" s="114"/>
      <c r="D1020" s="114"/>
    </row>
    <row r="1021" spans="2:4" ht="69" customHeight="1" x14ac:dyDescent="0.25">
      <c r="B1021" s="39"/>
      <c r="C1021" s="114"/>
      <c r="D1021" s="114"/>
    </row>
    <row r="1022" spans="2:4" ht="69" customHeight="1" x14ac:dyDescent="0.25">
      <c r="B1022" s="39"/>
      <c r="C1022" s="114"/>
      <c r="D1022" s="114"/>
    </row>
    <row r="1023" spans="2:4" ht="69" customHeight="1" x14ac:dyDescent="0.25">
      <c r="B1023" s="39"/>
      <c r="C1023" s="114"/>
      <c r="D1023" s="114"/>
    </row>
    <row r="1024" spans="2:4" ht="69" customHeight="1" x14ac:dyDescent="0.25">
      <c r="B1024" s="39"/>
      <c r="C1024" s="114"/>
      <c r="D1024" s="114"/>
    </row>
    <row r="1025" spans="2:4" ht="69" customHeight="1" x14ac:dyDescent="0.25">
      <c r="B1025" s="39"/>
      <c r="C1025" s="114"/>
      <c r="D1025" s="114"/>
    </row>
    <row r="1026" spans="2:4" ht="69" customHeight="1" x14ac:dyDescent="0.25">
      <c r="B1026" s="39"/>
      <c r="C1026" s="114"/>
      <c r="D1026" s="114"/>
    </row>
    <row r="1027" spans="2:4" ht="69" customHeight="1" x14ac:dyDescent="0.25">
      <c r="B1027" s="39"/>
      <c r="C1027" s="114"/>
      <c r="D1027" s="114"/>
    </row>
    <row r="1028" spans="2:4" ht="69" customHeight="1" x14ac:dyDescent="0.25">
      <c r="B1028" s="39"/>
      <c r="C1028" s="114"/>
      <c r="D1028" s="114"/>
    </row>
    <row r="1029" spans="2:4" ht="69" customHeight="1" x14ac:dyDescent="0.25">
      <c r="B1029" s="39"/>
      <c r="C1029" s="114"/>
      <c r="D1029" s="114"/>
    </row>
    <row r="1030" spans="2:4" ht="69" customHeight="1" x14ac:dyDescent="0.25">
      <c r="B1030" s="39"/>
      <c r="C1030" s="114"/>
      <c r="D1030" s="114"/>
    </row>
    <row r="1031" spans="2:4" ht="69" customHeight="1" x14ac:dyDescent="0.25">
      <c r="B1031" s="39"/>
      <c r="C1031" s="114"/>
      <c r="D1031" s="114"/>
    </row>
    <row r="1032" spans="2:4" ht="69" customHeight="1" x14ac:dyDescent="0.25">
      <c r="B1032" s="39"/>
      <c r="C1032" s="114"/>
      <c r="D1032" s="114"/>
    </row>
    <row r="1033" spans="2:4" ht="69" customHeight="1" x14ac:dyDescent="0.25">
      <c r="B1033" s="39"/>
      <c r="C1033" s="114"/>
      <c r="D1033" s="114"/>
    </row>
    <row r="1034" spans="2:4" ht="69" customHeight="1" x14ac:dyDescent="0.25">
      <c r="B1034" s="39"/>
      <c r="C1034" s="114"/>
      <c r="D1034" s="114"/>
    </row>
    <row r="1035" spans="2:4" ht="69" customHeight="1" x14ac:dyDescent="0.25">
      <c r="B1035" s="39"/>
      <c r="C1035" s="114"/>
      <c r="D1035" s="114"/>
    </row>
    <row r="1036" spans="2:4" ht="69" customHeight="1" x14ac:dyDescent="0.25">
      <c r="B1036" s="39"/>
      <c r="C1036" s="114"/>
      <c r="D1036" s="114"/>
    </row>
    <row r="1037" spans="2:4" ht="69" customHeight="1" x14ac:dyDescent="0.25">
      <c r="B1037" s="39"/>
      <c r="C1037" s="114"/>
      <c r="D1037" s="114"/>
    </row>
    <row r="1038" spans="2:4" ht="69" customHeight="1" x14ac:dyDescent="0.25">
      <c r="B1038" s="39"/>
      <c r="C1038" s="114"/>
      <c r="D1038" s="114"/>
    </row>
    <row r="1039" spans="2:4" ht="69" customHeight="1" x14ac:dyDescent="0.25">
      <c r="B1039" s="39"/>
      <c r="C1039" s="114"/>
      <c r="D1039" s="114"/>
    </row>
    <row r="1040" spans="2:4" ht="69" customHeight="1" x14ac:dyDescent="0.25">
      <c r="B1040" s="39"/>
      <c r="C1040" s="114"/>
      <c r="D1040" s="114"/>
    </row>
    <row r="1041" spans="2:4" ht="69" customHeight="1" x14ac:dyDescent="0.25">
      <c r="B1041" s="39"/>
      <c r="C1041" s="114"/>
      <c r="D1041" s="114"/>
    </row>
    <row r="1042" spans="2:4" ht="69" customHeight="1" x14ac:dyDescent="0.25">
      <c r="B1042" s="39"/>
      <c r="C1042" s="114"/>
      <c r="D1042" s="114"/>
    </row>
    <row r="1043" spans="2:4" ht="69" customHeight="1" x14ac:dyDescent="0.25">
      <c r="B1043" s="39"/>
      <c r="C1043" s="114"/>
      <c r="D1043" s="114"/>
    </row>
    <row r="1044" spans="2:4" ht="69" customHeight="1" x14ac:dyDescent="0.25">
      <c r="B1044" s="39"/>
      <c r="C1044" s="114"/>
      <c r="D1044" s="114"/>
    </row>
    <row r="1045" spans="2:4" ht="69" customHeight="1" x14ac:dyDescent="0.25">
      <c r="B1045" s="39"/>
      <c r="C1045" s="114"/>
      <c r="D1045" s="114"/>
    </row>
    <row r="1046" spans="2:4" ht="69" customHeight="1" x14ac:dyDescent="0.25">
      <c r="B1046" s="39"/>
      <c r="C1046" s="114"/>
      <c r="D1046" s="114"/>
    </row>
    <row r="1047" spans="2:4" ht="69" customHeight="1" x14ac:dyDescent="0.25">
      <c r="B1047" s="39"/>
      <c r="C1047" s="114"/>
      <c r="D1047" s="114"/>
    </row>
    <row r="1048" spans="2:4" ht="69" customHeight="1" x14ac:dyDescent="0.25">
      <c r="B1048" s="39"/>
      <c r="C1048" s="114"/>
      <c r="D1048" s="114"/>
    </row>
    <row r="1049" spans="2:4" ht="69" customHeight="1" x14ac:dyDescent="0.25">
      <c r="B1049" s="39"/>
      <c r="C1049" s="114"/>
      <c r="D1049" s="114"/>
    </row>
    <row r="1050" spans="2:4" ht="69" customHeight="1" x14ac:dyDescent="0.25">
      <c r="B1050" s="39"/>
      <c r="C1050" s="114"/>
      <c r="D1050" s="114"/>
    </row>
    <row r="1051" spans="2:4" ht="69" customHeight="1" x14ac:dyDescent="0.25">
      <c r="B1051" s="39"/>
      <c r="C1051" s="114"/>
      <c r="D1051" s="114"/>
    </row>
    <row r="1052" spans="2:4" ht="69" customHeight="1" x14ac:dyDescent="0.25">
      <c r="B1052" s="39"/>
      <c r="C1052" s="114"/>
      <c r="D1052" s="114"/>
    </row>
    <row r="1053" spans="2:4" ht="69" customHeight="1" x14ac:dyDescent="0.25">
      <c r="B1053" s="39"/>
      <c r="C1053" s="114"/>
      <c r="D1053" s="114"/>
    </row>
    <row r="1054" spans="2:4" ht="69" customHeight="1" x14ac:dyDescent="0.25">
      <c r="B1054" s="39"/>
      <c r="C1054" s="114"/>
      <c r="D1054" s="114"/>
    </row>
    <row r="1055" spans="2:4" ht="69" customHeight="1" x14ac:dyDescent="0.25">
      <c r="B1055" s="39"/>
      <c r="C1055" s="114"/>
      <c r="D1055" s="114"/>
    </row>
    <row r="1056" spans="2:4" ht="69" customHeight="1" x14ac:dyDescent="0.25">
      <c r="B1056" s="39"/>
      <c r="C1056" s="114"/>
      <c r="D1056" s="114"/>
    </row>
    <row r="1057" spans="2:4" ht="69" customHeight="1" x14ac:dyDescent="0.25">
      <c r="B1057" s="39"/>
      <c r="C1057" s="114"/>
      <c r="D1057" s="114"/>
    </row>
    <row r="1058" spans="2:4" ht="69" customHeight="1" x14ac:dyDescent="0.25">
      <c r="B1058" s="39"/>
      <c r="C1058" s="114"/>
      <c r="D1058" s="114"/>
    </row>
    <row r="1059" spans="2:4" ht="69" customHeight="1" x14ac:dyDescent="0.25">
      <c r="B1059" s="39"/>
      <c r="C1059" s="114"/>
      <c r="D1059" s="114"/>
    </row>
    <row r="1060" spans="2:4" ht="69" customHeight="1" x14ac:dyDescent="0.25">
      <c r="B1060" s="39"/>
      <c r="C1060" s="114"/>
      <c r="D1060" s="114"/>
    </row>
    <row r="1061" spans="2:4" ht="69" customHeight="1" x14ac:dyDescent="0.25">
      <c r="B1061" s="39"/>
      <c r="C1061" s="114"/>
      <c r="D1061" s="114"/>
    </row>
    <row r="1062" spans="2:4" ht="69" customHeight="1" x14ac:dyDescent="0.25">
      <c r="B1062" s="39"/>
      <c r="C1062" s="114"/>
      <c r="D1062" s="114"/>
    </row>
    <row r="1063" spans="2:4" ht="69" customHeight="1" x14ac:dyDescent="0.25">
      <c r="B1063" s="39"/>
      <c r="C1063" s="114"/>
      <c r="D1063" s="114"/>
    </row>
    <row r="1064" spans="2:4" ht="69" customHeight="1" x14ac:dyDescent="0.25">
      <c r="B1064" s="39"/>
      <c r="C1064" s="114"/>
      <c r="D1064" s="114"/>
    </row>
    <row r="1065" spans="2:4" ht="69" customHeight="1" x14ac:dyDescent="0.25">
      <c r="B1065" s="39"/>
      <c r="C1065" s="114"/>
      <c r="D1065" s="114"/>
    </row>
    <row r="1066" spans="2:4" ht="69" customHeight="1" x14ac:dyDescent="0.25">
      <c r="B1066" s="39"/>
      <c r="C1066" s="114"/>
      <c r="D1066" s="114"/>
    </row>
    <row r="1067" spans="2:4" ht="69" customHeight="1" x14ac:dyDescent="0.25">
      <c r="B1067" s="39"/>
      <c r="C1067" s="114"/>
      <c r="D1067" s="114"/>
    </row>
    <row r="1068" spans="2:4" ht="69" customHeight="1" x14ac:dyDescent="0.25">
      <c r="B1068" s="39"/>
      <c r="C1068" s="114"/>
      <c r="D1068" s="114"/>
    </row>
    <row r="1069" spans="2:4" ht="69" customHeight="1" x14ac:dyDescent="0.25">
      <c r="B1069" s="39"/>
      <c r="C1069" s="114"/>
      <c r="D1069" s="114"/>
    </row>
    <row r="1070" spans="2:4" ht="69" customHeight="1" x14ac:dyDescent="0.25">
      <c r="B1070" s="39"/>
      <c r="C1070" s="114"/>
      <c r="D1070" s="114"/>
    </row>
    <row r="1071" spans="2:4" ht="69" customHeight="1" x14ac:dyDescent="0.25">
      <c r="B1071" s="39"/>
      <c r="C1071" s="114"/>
      <c r="D1071" s="114"/>
    </row>
    <row r="1072" spans="2:4" ht="69" customHeight="1" x14ac:dyDescent="0.25">
      <c r="B1072" s="39"/>
      <c r="C1072" s="114"/>
      <c r="D1072" s="114"/>
    </row>
    <row r="1073" spans="2:4" ht="69" customHeight="1" x14ac:dyDescent="0.25">
      <c r="B1073" s="39"/>
      <c r="C1073" s="114"/>
      <c r="D1073" s="114"/>
    </row>
    <row r="1074" spans="2:4" ht="69" customHeight="1" x14ac:dyDescent="0.25">
      <c r="B1074" s="39"/>
      <c r="C1074" s="114"/>
      <c r="D1074" s="114"/>
    </row>
    <row r="1075" spans="2:4" ht="69" customHeight="1" x14ac:dyDescent="0.25">
      <c r="B1075" s="39"/>
      <c r="C1075" s="114"/>
      <c r="D1075" s="114"/>
    </row>
    <row r="1076" spans="2:4" ht="69" customHeight="1" x14ac:dyDescent="0.25">
      <c r="B1076" s="39"/>
      <c r="C1076" s="114"/>
      <c r="D1076" s="114"/>
    </row>
    <row r="1077" spans="2:4" ht="69" customHeight="1" x14ac:dyDescent="0.25">
      <c r="B1077" s="39"/>
      <c r="C1077" s="114"/>
      <c r="D1077" s="114"/>
    </row>
    <row r="1078" spans="2:4" ht="69" customHeight="1" x14ac:dyDescent="0.25">
      <c r="B1078" s="39"/>
      <c r="C1078" s="114"/>
      <c r="D1078" s="114"/>
    </row>
    <row r="1079" spans="2:4" ht="69" customHeight="1" x14ac:dyDescent="0.25">
      <c r="B1079" s="39"/>
      <c r="C1079" s="114"/>
      <c r="D1079" s="114"/>
    </row>
    <row r="1080" spans="2:4" ht="69" customHeight="1" x14ac:dyDescent="0.25">
      <c r="B1080" s="39"/>
      <c r="C1080" s="114"/>
      <c r="D1080" s="114"/>
    </row>
    <row r="1081" spans="2:4" ht="69" customHeight="1" x14ac:dyDescent="0.25">
      <c r="B1081" s="39"/>
      <c r="C1081" s="114"/>
      <c r="D1081" s="114"/>
    </row>
    <row r="1082" spans="2:4" ht="69" customHeight="1" x14ac:dyDescent="0.25">
      <c r="B1082" s="39"/>
      <c r="C1082" s="114"/>
      <c r="D1082" s="114"/>
    </row>
    <row r="1083" spans="2:4" ht="69" customHeight="1" x14ac:dyDescent="0.25">
      <c r="B1083" s="39"/>
      <c r="C1083" s="114"/>
      <c r="D1083" s="114"/>
    </row>
    <row r="1084" spans="2:4" ht="69" customHeight="1" x14ac:dyDescent="0.25">
      <c r="B1084" s="39"/>
      <c r="C1084" s="114"/>
      <c r="D1084" s="114"/>
    </row>
    <row r="1085" spans="2:4" ht="69" customHeight="1" x14ac:dyDescent="0.25">
      <c r="B1085" s="39"/>
      <c r="C1085" s="114"/>
      <c r="D1085" s="114"/>
    </row>
    <row r="1086" spans="2:4" ht="69" customHeight="1" x14ac:dyDescent="0.25">
      <c r="B1086" s="39"/>
      <c r="C1086" s="114"/>
      <c r="D1086" s="114"/>
    </row>
    <row r="1087" spans="2:4" ht="69" customHeight="1" x14ac:dyDescent="0.25">
      <c r="B1087" s="39"/>
      <c r="C1087" s="114"/>
      <c r="D1087" s="114"/>
    </row>
    <row r="1088" spans="2:4" ht="69" customHeight="1" x14ac:dyDescent="0.25">
      <c r="B1088" s="39"/>
      <c r="C1088" s="114"/>
      <c r="D1088" s="114"/>
    </row>
    <row r="1089" spans="2:4" ht="69" customHeight="1" x14ac:dyDescent="0.25">
      <c r="B1089" s="39"/>
      <c r="C1089" s="114"/>
      <c r="D1089" s="114"/>
    </row>
    <row r="1090" spans="2:4" ht="69" customHeight="1" x14ac:dyDescent="0.25">
      <c r="B1090" s="39"/>
      <c r="C1090" s="114"/>
      <c r="D1090" s="114"/>
    </row>
    <row r="1091" spans="2:4" ht="69" customHeight="1" x14ac:dyDescent="0.25">
      <c r="B1091" s="39"/>
      <c r="C1091" s="114"/>
      <c r="D1091" s="114"/>
    </row>
    <row r="1092" spans="2:4" ht="69" customHeight="1" x14ac:dyDescent="0.25">
      <c r="B1092" s="39"/>
      <c r="C1092" s="114"/>
      <c r="D1092" s="114"/>
    </row>
    <row r="1093" spans="2:4" ht="69" customHeight="1" x14ac:dyDescent="0.25">
      <c r="B1093" s="39"/>
      <c r="C1093" s="114"/>
      <c r="D1093" s="114"/>
    </row>
    <row r="1094" spans="2:4" ht="69" customHeight="1" x14ac:dyDescent="0.25">
      <c r="B1094" s="39"/>
      <c r="C1094" s="114"/>
      <c r="D1094" s="114"/>
    </row>
    <row r="1095" spans="2:4" ht="69" customHeight="1" x14ac:dyDescent="0.25">
      <c r="B1095" s="39"/>
      <c r="C1095" s="114"/>
      <c r="D1095" s="114"/>
    </row>
    <row r="1096" spans="2:4" ht="69" customHeight="1" x14ac:dyDescent="0.25">
      <c r="B1096" s="39"/>
      <c r="C1096" s="114"/>
      <c r="D1096" s="114"/>
    </row>
    <row r="1097" spans="2:4" ht="69" customHeight="1" x14ac:dyDescent="0.25">
      <c r="B1097" s="39"/>
      <c r="C1097" s="114"/>
      <c r="D1097" s="114"/>
    </row>
    <row r="1098" spans="2:4" ht="69" customHeight="1" x14ac:dyDescent="0.25">
      <c r="B1098" s="39"/>
      <c r="C1098" s="114"/>
      <c r="D1098" s="114"/>
    </row>
    <row r="1099" spans="2:4" ht="69" customHeight="1" x14ac:dyDescent="0.25">
      <c r="B1099" s="39"/>
      <c r="C1099" s="114"/>
      <c r="D1099" s="114"/>
    </row>
    <row r="1100" spans="2:4" ht="69" customHeight="1" x14ac:dyDescent="0.25">
      <c r="B1100" s="39"/>
      <c r="C1100" s="114"/>
      <c r="D1100" s="114"/>
    </row>
    <row r="1101" spans="2:4" ht="69" customHeight="1" x14ac:dyDescent="0.25">
      <c r="B1101" s="39"/>
      <c r="C1101" s="114"/>
      <c r="D1101" s="114"/>
    </row>
    <row r="1102" spans="2:4" ht="69" customHeight="1" x14ac:dyDescent="0.25">
      <c r="B1102" s="39"/>
      <c r="C1102" s="114"/>
      <c r="D1102" s="114"/>
    </row>
    <row r="1103" spans="2:4" ht="69" customHeight="1" x14ac:dyDescent="0.25">
      <c r="B1103" s="39"/>
      <c r="C1103" s="114"/>
      <c r="D1103" s="114"/>
    </row>
    <row r="1104" spans="2:4" ht="69" customHeight="1" x14ac:dyDescent="0.25">
      <c r="B1104" s="39"/>
      <c r="C1104" s="114"/>
      <c r="D1104" s="114"/>
    </row>
    <row r="1105" spans="2:4" ht="69" customHeight="1" x14ac:dyDescent="0.25">
      <c r="B1105" s="39"/>
      <c r="C1105" s="114"/>
      <c r="D1105" s="114"/>
    </row>
    <row r="1106" spans="2:4" ht="69" customHeight="1" x14ac:dyDescent="0.25">
      <c r="B1106" s="39"/>
      <c r="C1106" s="114"/>
      <c r="D1106" s="114"/>
    </row>
    <row r="1107" spans="2:4" ht="69" customHeight="1" x14ac:dyDescent="0.25">
      <c r="B1107" s="39"/>
      <c r="C1107" s="114"/>
      <c r="D1107" s="114"/>
    </row>
    <row r="1108" spans="2:4" ht="69" customHeight="1" x14ac:dyDescent="0.25">
      <c r="B1108" s="39"/>
      <c r="C1108" s="114"/>
      <c r="D1108" s="114"/>
    </row>
    <row r="1109" spans="2:4" ht="69" customHeight="1" x14ac:dyDescent="0.25">
      <c r="B1109" s="39"/>
      <c r="C1109" s="114"/>
      <c r="D1109" s="114"/>
    </row>
    <row r="1110" spans="2:4" ht="69" customHeight="1" x14ac:dyDescent="0.25">
      <c r="B1110" s="39"/>
      <c r="C1110" s="114"/>
      <c r="D1110" s="114"/>
    </row>
    <row r="1111" spans="2:4" ht="69" customHeight="1" x14ac:dyDescent="0.25">
      <c r="B1111" s="39"/>
      <c r="C1111" s="114"/>
      <c r="D1111" s="114"/>
    </row>
    <row r="1112" spans="2:4" ht="69" customHeight="1" x14ac:dyDescent="0.25">
      <c r="B1112" s="39"/>
      <c r="C1112" s="114"/>
      <c r="D1112" s="114"/>
    </row>
    <row r="1113" spans="2:4" ht="69" customHeight="1" x14ac:dyDescent="0.25">
      <c r="B1113" s="39"/>
      <c r="C1113" s="114"/>
      <c r="D1113" s="114"/>
    </row>
    <row r="1114" spans="2:4" ht="69" customHeight="1" x14ac:dyDescent="0.25">
      <c r="B1114" s="39"/>
      <c r="C1114" s="114"/>
      <c r="D1114" s="114"/>
    </row>
    <row r="1115" spans="2:4" ht="69" customHeight="1" x14ac:dyDescent="0.25">
      <c r="B1115" s="39"/>
      <c r="C1115" s="114"/>
      <c r="D1115" s="114"/>
    </row>
    <row r="1116" spans="2:4" ht="69" customHeight="1" x14ac:dyDescent="0.25">
      <c r="B1116" s="39"/>
      <c r="C1116" s="114"/>
      <c r="D1116" s="114"/>
    </row>
    <row r="1117" spans="2:4" ht="69" customHeight="1" x14ac:dyDescent="0.25">
      <c r="B1117" s="39"/>
      <c r="C1117" s="114"/>
      <c r="D1117" s="114"/>
    </row>
    <row r="1118" spans="2:4" ht="69" customHeight="1" x14ac:dyDescent="0.25">
      <c r="B1118" s="39"/>
      <c r="C1118" s="114"/>
      <c r="D1118" s="114"/>
    </row>
    <row r="1119" spans="2:4" ht="69" customHeight="1" x14ac:dyDescent="0.25">
      <c r="B1119" s="39"/>
      <c r="C1119" s="114"/>
      <c r="D1119" s="114"/>
    </row>
    <row r="1120" spans="2:4" ht="69" customHeight="1" x14ac:dyDescent="0.25">
      <c r="B1120" s="39"/>
      <c r="C1120" s="114"/>
      <c r="D1120" s="114"/>
    </row>
    <row r="1121" spans="2:4" ht="69" customHeight="1" x14ac:dyDescent="0.25">
      <c r="B1121" s="39"/>
      <c r="C1121" s="114"/>
      <c r="D1121" s="114"/>
    </row>
    <row r="1122" spans="2:4" ht="69" customHeight="1" x14ac:dyDescent="0.25">
      <c r="B1122" s="39"/>
      <c r="C1122" s="114"/>
      <c r="D1122" s="114"/>
    </row>
    <row r="1123" spans="2:4" ht="69" customHeight="1" x14ac:dyDescent="0.25">
      <c r="B1123" s="39"/>
      <c r="C1123" s="114"/>
      <c r="D1123" s="114"/>
    </row>
    <row r="1124" spans="2:4" ht="69" customHeight="1" x14ac:dyDescent="0.25">
      <c r="B1124" s="39"/>
      <c r="C1124" s="114"/>
      <c r="D1124" s="114"/>
    </row>
    <row r="1125" spans="2:4" ht="69" customHeight="1" x14ac:dyDescent="0.25">
      <c r="B1125" s="39"/>
      <c r="C1125" s="114"/>
      <c r="D1125" s="114"/>
    </row>
    <row r="1126" spans="2:4" ht="69" customHeight="1" x14ac:dyDescent="0.25">
      <c r="B1126" s="39"/>
      <c r="C1126" s="114"/>
      <c r="D1126" s="114"/>
    </row>
    <row r="1127" spans="2:4" ht="69" customHeight="1" x14ac:dyDescent="0.25">
      <c r="B1127" s="39"/>
      <c r="C1127" s="114"/>
      <c r="D1127" s="114"/>
    </row>
    <row r="1128" spans="2:4" ht="69" customHeight="1" x14ac:dyDescent="0.25">
      <c r="B1128" s="39"/>
      <c r="C1128" s="114"/>
      <c r="D1128" s="114"/>
    </row>
    <row r="1129" spans="2:4" ht="69" customHeight="1" x14ac:dyDescent="0.25">
      <c r="B1129" s="39"/>
      <c r="C1129" s="114"/>
      <c r="D1129" s="114"/>
    </row>
    <row r="1130" spans="2:4" ht="69" customHeight="1" x14ac:dyDescent="0.25">
      <c r="B1130" s="39"/>
      <c r="C1130" s="114"/>
      <c r="D1130" s="114"/>
    </row>
    <row r="1131" spans="2:4" ht="69" customHeight="1" x14ac:dyDescent="0.25">
      <c r="B1131" s="39"/>
      <c r="C1131" s="114"/>
      <c r="D1131" s="114"/>
    </row>
    <row r="1132" spans="2:4" ht="69" customHeight="1" x14ac:dyDescent="0.25">
      <c r="B1132" s="39"/>
      <c r="C1132" s="114"/>
      <c r="D1132" s="114"/>
    </row>
    <row r="1133" spans="2:4" ht="69" customHeight="1" x14ac:dyDescent="0.25">
      <c r="B1133" s="39"/>
      <c r="C1133" s="114"/>
      <c r="D1133" s="114"/>
    </row>
    <row r="1134" spans="2:4" ht="69" customHeight="1" x14ac:dyDescent="0.25">
      <c r="B1134" s="39"/>
      <c r="C1134" s="114"/>
      <c r="D1134" s="114"/>
    </row>
    <row r="1135" spans="2:4" ht="69" customHeight="1" x14ac:dyDescent="0.25">
      <c r="B1135" s="39"/>
      <c r="C1135" s="114"/>
      <c r="D1135" s="114"/>
    </row>
    <row r="1136" spans="2:4" ht="69" customHeight="1" x14ac:dyDescent="0.25">
      <c r="B1136" s="39"/>
      <c r="C1136" s="114"/>
      <c r="D1136" s="114"/>
    </row>
    <row r="1137" spans="2:4" ht="69" customHeight="1" x14ac:dyDescent="0.25">
      <c r="B1137" s="39"/>
      <c r="C1137" s="114"/>
      <c r="D1137" s="114"/>
    </row>
    <row r="1138" spans="2:4" ht="69" customHeight="1" x14ac:dyDescent="0.25">
      <c r="B1138" s="39"/>
      <c r="C1138" s="114"/>
      <c r="D1138" s="114"/>
    </row>
    <row r="1139" spans="2:4" ht="69" customHeight="1" x14ac:dyDescent="0.25">
      <c r="B1139" s="39"/>
      <c r="C1139" s="114"/>
      <c r="D1139" s="114"/>
    </row>
    <row r="1140" spans="2:4" ht="69" customHeight="1" x14ac:dyDescent="0.25">
      <c r="B1140" s="39"/>
      <c r="C1140" s="114"/>
      <c r="D1140" s="114"/>
    </row>
    <row r="1141" spans="2:4" ht="69" customHeight="1" x14ac:dyDescent="0.25">
      <c r="B1141" s="39"/>
      <c r="C1141" s="114"/>
      <c r="D1141" s="114"/>
    </row>
    <row r="1142" spans="2:4" ht="69" customHeight="1" x14ac:dyDescent="0.25">
      <c r="B1142" s="39"/>
      <c r="C1142" s="114"/>
      <c r="D1142" s="114"/>
    </row>
    <row r="1143" spans="2:4" ht="69" customHeight="1" x14ac:dyDescent="0.25">
      <c r="B1143" s="39"/>
      <c r="C1143" s="114"/>
      <c r="D1143" s="114"/>
    </row>
    <row r="1144" spans="2:4" ht="69" customHeight="1" x14ac:dyDescent="0.25">
      <c r="B1144" s="39"/>
      <c r="C1144" s="114"/>
      <c r="D1144" s="114"/>
    </row>
    <row r="1145" spans="2:4" ht="69" customHeight="1" x14ac:dyDescent="0.25">
      <c r="B1145" s="39"/>
      <c r="C1145" s="114"/>
      <c r="D1145" s="114"/>
    </row>
    <row r="1146" spans="2:4" ht="69" customHeight="1" x14ac:dyDescent="0.25">
      <c r="B1146" s="39"/>
      <c r="C1146" s="114"/>
      <c r="D1146" s="114"/>
    </row>
    <row r="1147" spans="2:4" ht="69" customHeight="1" x14ac:dyDescent="0.25">
      <c r="B1147" s="39"/>
      <c r="C1147" s="114"/>
      <c r="D1147" s="114"/>
    </row>
    <row r="1148" spans="2:4" ht="69" customHeight="1" x14ac:dyDescent="0.25">
      <c r="B1148" s="39"/>
      <c r="C1148" s="114"/>
      <c r="D1148" s="114"/>
    </row>
    <row r="1149" spans="2:4" ht="69" customHeight="1" x14ac:dyDescent="0.25">
      <c r="B1149" s="39"/>
      <c r="C1149" s="114"/>
      <c r="D1149" s="114"/>
    </row>
    <row r="1150" spans="2:4" ht="69" customHeight="1" x14ac:dyDescent="0.25">
      <c r="B1150" s="39"/>
      <c r="C1150" s="114"/>
      <c r="D1150" s="114"/>
    </row>
    <row r="1151" spans="2:4" ht="69" customHeight="1" x14ac:dyDescent="0.25">
      <c r="B1151" s="39"/>
      <c r="C1151" s="114"/>
      <c r="D1151" s="114"/>
    </row>
    <row r="1152" spans="2:4" ht="69" customHeight="1" x14ac:dyDescent="0.25">
      <c r="B1152" s="39"/>
      <c r="C1152" s="114"/>
      <c r="D1152" s="114"/>
    </row>
    <row r="1153" spans="2:4" ht="69" customHeight="1" x14ac:dyDescent="0.25">
      <c r="B1153" s="39"/>
      <c r="C1153" s="114"/>
      <c r="D1153" s="114"/>
    </row>
    <row r="1154" spans="2:4" ht="69" customHeight="1" x14ac:dyDescent="0.25">
      <c r="B1154" s="39"/>
      <c r="C1154" s="114"/>
      <c r="D1154" s="114"/>
    </row>
    <row r="1155" spans="2:4" ht="69" customHeight="1" x14ac:dyDescent="0.25">
      <c r="B1155" s="39"/>
      <c r="C1155" s="114"/>
      <c r="D1155" s="114"/>
    </row>
    <row r="1156" spans="2:4" ht="69" customHeight="1" x14ac:dyDescent="0.25">
      <c r="B1156" s="39"/>
      <c r="C1156" s="114"/>
      <c r="D1156" s="114"/>
    </row>
    <row r="1157" spans="2:4" ht="69" customHeight="1" x14ac:dyDescent="0.25">
      <c r="B1157" s="39"/>
      <c r="C1157" s="114"/>
      <c r="D1157" s="114"/>
    </row>
    <row r="1158" spans="2:4" ht="69" customHeight="1" x14ac:dyDescent="0.25">
      <c r="B1158" s="39"/>
      <c r="C1158" s="114"/>
      <c r="D1158" s="114"/>
    </row>
    <row r="1159" spans="2:4" ht="69" customHeight="1" x14ac:dyDescent="0.25">
      <c r="B1159" s="39"/>
      <c r="C1159" s="114"/>
      <c r="D1159" s="114"/>
    </row>
    <row r="1160" spans="2:4" ht="69" customHeight="1" x14ac:dyDescent="0.25">
      <c r="B1160" s="39"/>
      <c r="C1160" s="114"/>
      <c r="D1160" s="114"/>
    </row>
    <row r="1161" spans="2:4" ht="69" customHeight="1" x14ac:dyDescent="0.25">
      <c r="B1161" s="39"/>
      <c r="C1161" s="114"/>
      <c r="D1161" s="114"/>
    </row>
    <row r="1162" spans="2:4" ht="69" customHeight="1" x14ac:dyDescent="0.25">
      <c r="B1162" s="39"/>
      <c r="C1162" s="114"/>
      <c r="D1162" s="114"/>
    </row>
    <row r="1163" spans="2:4" ht="69" customHeight="1" x14ac:dyDescent="0.25">
      <c r="B1163" s="39"/>
      <c r="C1163" s="114"/>
      <c r="D1163" s="114"/>
    </row>
    <row r="1164" spans="2:4" ht="69" customHeight="1" x14ac:dyDescent="0.25">
      <c r="B1164" s="39"/>
      <c r="C1164" s="114"/>
      <c r="D1164" s="114"/>
    </row>
    <row r="1165" spans="2:4" ht="69" customHeight="1" x14ac:dyDescent="0.25">
      <c r="B1165" s="39"/>
      <c r="C1165" s="114"/>
      <c r="D1165" s="114"/>
    </row>
    <row r="1166" spans="2:4" ht="69" customHeight="1" x14ac:dyDescent="0.25">
      <c r="B1166" s="39"/>
      <c r="C1166" s="114"/>
      <c r="D1166" s="114"/>
    </row>
    <row r="1167" spans="2:4" ht="69" customHeight="1" x14ac:dyDescent="0.25">
      <c r="B1167" s="39"/>
      <c r="C1167" s="114"/>
      <c r="D1167" s="114"/>
    </row>
    <row r="1168" spans="2:4" ht="69" customHeight="1" x14ac:dyDescent="0.25">
      <c r="B1168" s="39"/>
      <c r="C1168" s="114"/>
      <c r="D1168" s="114"/>
    </row>
    <row r="1169" spans="2:4" ht="69" customHeight="1" x14ac:dyDescent="0.25">
      <c r="B1169" s="39"/>
      <c r="C1169" s="114"/>
      <c r="D1169" s="114"/>
    </row>
    <row r="1170" spans="2:4" ht="69" customHeight="1" x14ac:dyDescent="0.25">
      <c r="B1170" s="39"/>
      <c r="C1170" s="114"/>
      <c r="D1170" s="114"/>
    </row>
    <row r="1171" spans="2:4" ht="69" customHeight="1" x14ac:dyDescent="0.25">
      <c r="B1171" s="39"/>
      <c r="C1171" s="114"/>
      <c r="D1171" s="114"/>
    </row>
    <row r="1172" spans="2:4" ht="69" customHeight="1" x14ac:dyDescent="0.25">
      <c r="B1172" s="39"/>
      <c r="C1172" s="114"/>
      <c r="D1172" s="114"/>
    </row>
    <row r="1173" spans="2:4" ht="69" customHeight="1" x14ac:dyDescent="0.25">
      <c r="B1173" s="39"/>
      <c r="C1173" s="114"/>
      <c r="D1173" s="114"/>
    </row>
    <row r="1174" spans="2:4" ht="69" customHeight="1" x14ac:dyDescent="0.25">
      <c r="B1174" s="39"/>
      <c r="C1174" s="114"/>
      <c r="D1174" s="114"/>
    </row>
    <row r="1175" spans="2:4" ht="69" customHeight="1" x14ac:dyDescent="0.25">
      <c r="B1175" s="39"/>
      <c r="C1175" s="114"/>
      <c r="D1175" s="114"/>
    </row>
    <row r="1176" spans="2:4" ht="69" customHeight="1" x14ac:dyDescent="0.25">
      <c r="B1176" s="39"/>
      <c r="C1176" s="114"/>
      <c r="D1176" s="114"/>
    </row>
    <row r="1177" spans="2:4" ht="69" customHeight="1" x14ac:dyDescent="0.25">
      <c r="B1177" s="39"/>
      <c r="C1177" s="114"/>
      <c r="D1177" s="114"/>
    </row>
    <row r="1178" spans="2:4" ht="69" customHeight="1" x14ac:dyDescent="0.25">
      <c r="B1178" s="39"/>
      <c r="C1178" s="114"/>
      <c r="D1178" s="114"/>
    </row>
    <row r="1179" spans="2:4" ht="69" customHeight="1" x14ac:dyDescent="0.25">
      <c r="B1179" s="39"/>
      <c r="C1179" s="114"/>
      <c r="D1179" s="114"/>
    </row>
    <row r="1180" spans="2:4" ht="69" customHeight="1" x14ac:dyDescent="0.25">
      <c r="B1180" s="39"/>
      <c r="C1180" s="114"/>
      <c r="D1180" s="114"/>
    </row>
    <row r="1181" spans="2:4" ht="69" customHeight="1" x14ac:dyDescent="0.25">
      <c r="B1181" s="39"/>
      <c r="C1181" s="114"/>
      <c r="D1181" s="114"/>
    </row>
    <row r="1182" spans="2:4" ht="69" customHeight="1" x14ac:dyDescent="0.25">
      <c r="B1182" s="39"/>
      <c r="C1182" s="114"/>
      <c r="D1182" s="114"/>
    </row>
    <row r="1183" spans="2:4" ht="69" customHeight="1" x14ac:dyDescent="0.25">
      <c r="B1183" s="39"/>
      <c r="C1183" s="114"/>
      <c r="D1183" s="114"/>
    </row>
    <row r="1184" spans="2:4" ht="69" customHeight="1" x14ac:dyDescent="0.25">
      <c r="B1184" s="39"/>
      <c r="C1184" s="114"/>
      <c r="D1184" s="114"/>
    </row>
    <row r="1185" spans="2:4" ht="69" customHeight="1" x14ac:dyDescent="0.25">
      <c r="B1185" s="39"/>
      <c r="C1185" s="114"/>
      <c r="D1185" s="114"/>
    </row>
    <row r="1186" spans="2:4" ht="69" customHeight="1" x14ac:dyDescent="0.25">
      <c r="B1186" s="39"/>
      <c r="C1186" s="114"/>
      <c r="D1186" s="114"/>
    </row>
    <row r="1187" spans="2:4" ht="69" customHeight="1" x14ac:dyDescent="0.25">
      <c r="B1187" s="39"/>
      <c r="C1187" s="114"/>
      <c r="D1187" s="114"/>
    </row>
    <row r="1188" spans="2:4" ht="69" customHeight="1" x14ac:dyDescent="0.25">
      <c r="B1188" s="39"/>
      <c r="C1188" s="114"/>
      <c r="D1188" s="114"/>
    </row>
    <row r="1189" spans="2:4" ht="69" customHeight="1" x14ac:dyDescent="0.25">
      <c r="B1189" s="39"/>
      <c r="C1189" s="114"/>
      <c r="D1189" s="114"/>
    </row>
    <row r="1190" spans="2:4" ht="69" customHeight="1" x14ac:dyDescent="0.25">
      <c r="B1190" s="39"/>
      <c r="C1190" s="114"/>
      <c r="D1190" s="114"/>
    </row>
    <row r="1191" spans="2:4" ht="69" customHeight="1" x14ac:dyDescent="0.25">
      <c r="B1191" s="39"/>
      <c r="C1191" s="114"/>
      <c r="D1191" s="114"/>
    </row>
    <row r="1192" spans="2:4" ht="69" customHeight="1" x14ac:dyDescent="0.25">
      <c r="B1192" s="39"/>
      <c r="C1192" s="114"/>
      <c r="D1192" s="114"/>
    </row>
    <row r="1193" spans="2:4" ht="69" customHeight="1" x14ac:dyDescent="0.25">
      <c r="B1193" s="39"/>
      <c r="C1193" s="114"/>
      <c r="D1193" s="114"/>
    </row>
    <row r="1194" spans="2:4" ht="69" customHeight="1" x14ac:dyDescent="0.25">
      <c r="B1194" s="39"/>
      <c r="C1194" s="114"/>
      <c r="D1194" s="114"/>
    </row>
    <row r="1195" spans="2:4" ht="69" customHeight="1" x14ac:dyDescent="0.25">
      <c r="B1195" s="39"/>
      <c r="C1195" s="114"/>
      <c r="D1195" s="114"/>
    </row>
    <row r="1196" spans="2:4" ht="69" customHeight="1" x14ac:dyDescent="0.25">
      <c r="B1196" s="39"/>
      <c r="C1196" s="114"/>
      <c r="D1196" s="114"/>
    </row>
    <row r="1197" spans="2:4" ht="69" customHeight="1" x14ac:dyDescent="0.25">
      <c r="B1197" s="39"/>
      <c r="C1197" s="114"/>
      <c r="D1197" s="114"/>
    </row>
    <row r="1198" spans="2:4" ht="69" customHeight="1" x14ac:dyDescent="0.25">
      <c r="B1198" s="39"/>
      <c r="C1198" s="114"/>
      <c r="D1198" s="114"/>
    </row>
    <row r="1199" spans="2:4" ht="69" customHeight="1" x14ac:dyDescent="0.25">
      <c r="B1199" s="39"/>
      <c r="C1199" s="114"/>
      <c r="D1199" s="114"/>
    </row>
    <row r="1200" spans="2:4" ht="69" customHeight="1" x14ac:dyDescent="0.25">
      <c r="B1200" s="39"/>
      <c r="C1200" s="114"/>
      <c r="D1200" s="114"/>
    </row>
    <row r="1201" spans="2:4" ht="69" customHeight="1" x14ac:dyDescent="0.25">
      <c r="B1201" s="39"/>
      <c r="C1201" s="114"/>
      <c r="D1201" s="114"/>
    </row>
    <row r="1202" spans="2:4" ht="69" customHeight="1" x14ac:dyDescent="0.25">
      <c r="B1202" s="39"/>
      <c r="C1202" s="114"/>
      <c r="D1202" s="114"/>
    </row>
    <row r="1203" spans="2:4" ht="69" customHeight="1" x14ac:dyDescent="0.25">
      <c r="B1203" s="39"/>
      <c r="C1203" s="114"/>
      <c r="D1203" s="114"/>
    </row>
    <row r="1204" spans="2:4" ht="69" customHeight="1" x14ac:dyDescent="0.25">
      <c r="B1204" s="39"/>
      <c r="C1204" s="114"/>
      <c r="D1204" s="114"/>
    </row>
    <row r="1205" spans="2:4" ht="69" customHeight="1" x14ac:dyDescent="0.25">
      <c r="B1205" s="39"/>
      <c r="C1205" s="114"/>
      <c r="D1205" s="114"/>
    </row>
    <row r="1206" spans="2:4" ht="69" customHeight="1" x14ac:dyDescent="0.25">
      <c r="B1206" s="39"/>
      <c r="C1206" s="114"/>
      <c r="D1206" s="114"/>
    </row>
    <row r="1207" spans="2:4" ht="69" customHeight="1" x14ac:dyDescent="0.25">
      <c r="B1207" s="39"/>
      <c r="C1207" s="114"/>
      <c r="D1207" s="114"/>
    </row>
    <row r="1208" spans="2:4" ht="69" customHeight="1" x14ac:dyDescent="0.25">
      <c r="B1208" s="39"/>
      <c r="C1208" s="114"/>
      <c r="D1208" s="114"/>
    </row>
    <row r="1209" spans="2:4" ht="69" customHeight="1" x14ac:dyDescent="0.25">
      <c r="B1209" s="39"/>
      <c r="C1209" s="114"/>
      <c r="D1209" s="114"/>
    </row>
    <row r="1210" spans="2:4" ht="69" customHeight="1" x14ac:dyDescent="0.25">
      <c r="B1210" s="39"/>
      <c r="C1210" s="114"/>
      <c r="D1210" s="114"/>
    </row>
    <row r="1211" spans="2:4" ht="69" customHeight="1" x14ac:dyDescent="0.25">
      <c r="B1211" s="39"/>
      <c r="C1211" s="114"/>
      <c r="D1211" s="114"/>
    </row>
    <row r="1212" spans="2:4" ht="69" customHeight="1" x14ac:dyDescent="0.25">
      <c r="B1212" s="39"/>
      <c r="C1212" s="114"/>
      <c r="D1212" s="114"/>
    </row>
    <row r="1213" spans="2:4" ht="69" customHeight="1" x14ac:dyDescent="0.25">
      <c r="B1213" s="39"/>
      <c r="C1213" s="114"/>
      <c r="D1213" s="114"/>
    </row>
    <row r="1214" spans="2:4" ht="69" customHeight="1" x14ac:dyDescent="0.25">
      <c r="B1214" s="39"/>
      <c r="C1214" s="114"/>
      <c r="D1214" s="114"/>
    </row>
    <row r="1215" spans="2:4" ht="69" customHeight="1" x14ac:dyDescent="0.25">
      <c r="B1215" s="39"/>
      <c r="C1215" s="114"/>
      <c r="D1215" s="114"/>
    </row>
    <row r="1216" spans="2:4" ht="69" customHeight="1" x14ac:dyDescent="0.25">
      <c r="B1216" s="39"/>
      <c r="C1216" s="114"/>
      <c r="D1216" s="114"/>
    </row>
    <row r="1217" spans="2:4" ht="69" customHeight="1" x14ac:dyDescent="0.25">
      <c r="B1217" s="39"/>
      <c r="C1217" s="114"/>
      <c r="D1217" s="114"/>
    </row>
    <row r="1218" spans="2:4" ht="69" customHeight="1" x14ac:dyDescent="0.25">
      <c r="B1218" s="39"/>
      <c r="C1218" s="114"/>
      <c r="D1218" s="114"/>
    </row>
    <row r="1219" spans="2:4" ht="69" customHeight="1" x14ac:dyDescent="0.25">
      <c r="B1219" s="39"/>
      <c r="C1219" s="114"/>
      <c r="D1219" s="114"/>
    </row>
    <row r="1220" spans="2:4" ht="69" customHeight="1" x14ac:dyDescent="0.25">
      <c r="B1220" s="39"/>
      <c r="C1220" s="114"/>
      <c r="D1220" s="114"/>
    </row>
    <row r="1221" spans="2:4" ht="69" customHeight="1" x14ac:dyDescent="0.25">
      <c r="B1221" s="39"/>
      <c r="C1221" s="114"/>
      <c r="D1221" s="114"/>
    </row>
    <row r="1222" spans="2:4" ht="69" customHeight="1" x14ac:dyDescent="0.25">
      <c r="B1222" s="39"/>
      <c r="C1222" s="114"/>
      <c r="D1222" s="114"/>
    </row>
    <row r="1223" spans="2:4" ht="69" customHeight="1" x14ac:dyDescent="0.25">
      <c r="B1223" s="39"/>
      <c r="C1223" s="114"/>
      <c r="D1223" s="114"/>
    </row>
    <row r="1224" spans="2:4" ht="69" customHeight="1" x14ac:dyDescent="0.25">
      <c r="B1224" s="39"/>
      <c r="C1224" s="114"/>
      <c r="D1224" s="114"/>
    </row>
    <row r="1225" spans="2:4" ht="69" customHeight="1" x14ac:dyDescent="0.25">
      <c r="B1225" s="39"/>
      <c r="C1225" s="114"/>
      <c r="D1225" s="114"/>
    </row>
    <row r="1226" spans="2:4" ht="69" customHeight="1" x14ac:dyDescent="0.25">
      <c r="B1226" s="39"/>
      <c r="C1226" s="114"/>
      <c r="D1226" s="114"/>
    </row>
    <row r="1227" spans="2:4" ht="69" customHeight="1" x14ac:dyDescent="0.25">
      <c r="B1227" s="39"/>
      <c r="C1227" s="114"/>
      <c r="D1227" s="114"/>
    </row>
    <row r="1228" spans="2:4" ht="69" customHeight="1" x14ac:dyDescent="0.25">
      <c r="B1228" s="39"/>
      <c r="C1228" s="114"/>
      <c r="D1228" s="114"/>
    </row>
    <row r="1229" spans="2:4" ht="69" customHeight="1" x14ac:dyDescent="0.25">
      <c r="B1229" s="39"/>
      <c r="C1229" s="114"/>
      <c r="D1229" s="114"/>
    </row>
    <row r="1230" spans="2:4" ht="69" customHeight="1" x14ac:dyDescent="0.25">
      <c r="B1230" s="39"/>
      <c r="C1230" s="114"/>
      <c r="D1230" s="114"/>
    </row>
    <row r="1231" spans="2:4" ht="69" customHeight="1" x14ac:dyDescent="0.25">
      <c r="B1231" s="39"/>
      <c r="C1231" s="114"/>
      <c r="D1231" s="114"/>
    </row>
    <row r="1232" spans="2:4" ht="69" customHeight="1" x14ac:dyDescent="0.25">
      <c r="B1232" s="39"/>
      <c r="C1232" s="114"/>
      <c r="D1232" s="114"/>
    </row>
    <row r="1233" spans="2:4" ht="69" customHeight="1" x14ac:dyDescent="0.25">
      <c r="B1233" s="39"/>
      <c r="C1233" s="114"/>
      <c r="D1233" s="114"/>
    </row>
    <row r="1234" spans="2:4" ht="69" customHeight="1" x14ac:dyDescent="0.25">
      <c r="B1234" s="39"/>
      <c r="C1234" s="114"/>
      <c r="D1234" s="114"/>
    </row>
    <row r="1235" spans="2:4" ht="69" customHeight="1" x14ac:dyDescent="0.25">
      <c r="B1235" s="39"/>
      <c r="C1235" s="114"/>
      <c r="D1235" s="114"/>
    </row>
    <row r="1236" spans="2:4" ht="69" customHeight="1" x14ac:dyDescent="0.25">
      <c r="B1236" s="39"/>
      <c r="C1236" s="114"/>
      <c r="D1236" s="114"/>
    </row>
    <row r="1237" spans="2:4" ht="69" customHeight="1" x14ac:dyDescent="0.25">
      <c r="B1237" s="39"/>
      <c r="C1237" s="114"/>
      <c r="D1237" s="114"/>
    </row>
    <row r="1238" spans="2:4" ht="69" customHeight="1" x14ac:dyDescent="0.25">
      <c r="B1238" s="39"/>
      <c r="C1238" s="114"/>
      <c r="D1238" s="114"/>
    </row>
    <row r="1239" spans="2:4" ht="69" customHeight="1" x14ac:dyDescent="0.25">
      <c r="B1239" s="39"/>
      <c r="C1239" s="114"/>
      <c r="D1239" s="114"/>
    </row>
    <row r="1240" spans="2:4" ht="69" customHeight="1" x14ac:dyDescent="0.25">
      <c r="B1240" s="39"/>
      <c r="C1240" s="114"/>
      <c r="D1240" s="114"/>
    </row>
    <row r="1241" spans="2:4" ht="69" customHeight="1" x14ac:dyDescent="0.25">
      <c r="B1241" s="39"/>
      <c r="C1241" s="114"/>
      <c r="D1241" s="114"/>
    </row>
    <row r="1242" spans="2:4" ht="69" customHeight="1" x14ac:dyDescent="0.25">
      <c r="B1242" s="39"/>
      <c r="C1242" s="114"/>
      <c r="D1242" s="114"/>
    </row>
    <row r="1243" spans="2:4" ht="69" customHeight="1" x14ac:dyDescent="0.25">
      <c r="B1243" s="39"/>
      <c r="C1243" s="114"/>
      <c r="D1243" s="114"/>
    </row>
    <row r="1244" spans="2:4" ht="69" customHeight="1" x14ac:dyDescent="0.25">
      <c r="B1244" s="39"/>
      <c r="C1244" s="114"/>
      <c r="D1244" s="114"/>
    </row>
    <row r="1245" spans="2:4" ht="69" customHeight="1" x14ac:dyDescent="0.25">
      <c r="B1245" s="39"/>
      <c r="C1245" s="114"/>
      <c r="D1245" s="114"/>
    </row>
    <row r="1246" spans="2:4" ht="69" customHeight="1" x14ac:dyDescent="0.25">
      <c r="B1246" s="39"/>
      <c r="C1246" s="114"/>
      <c r="D1246" s="114"/>
    </row>
    <row r="1247" spans="2:4" ht="69" customHeight="1" x14ac:dyDescent="0.25">
      <c r="B1247" s="39"/>
      <c r="C1247" s="114"/>
      <c r="D1247" s="114"/>
    </row>
    <row r="1248" spans="2:4" ht="69" customHeight="1" x14ac:dyDescent="0.25">
      <c r="B1248" s="39"/>
      <c r="C1248" s="114"/>
      <c r="D1248" s="114"/>
    </row>
    <row r="1249" spans="2:4" ht="69" customHeight="1" x14ac:dyDescent="0.25">
      <c r="B1249" s="39"/>
      <c r="C1249" s="114"/>
      <c r="D1249" s="114"/>
    </row>
    <row r="1250" spans="2:4" ht="69" customHeight="1" x14ac:dyDescent="0.25">
      <c r="B1250" s="39"/>
      <c r="C1250" s="114"/>
      <c r="D1250" s="114"/>
    </row>
    <row r="1251" spans="2:4" ht="69" customHeight="1" x14ac:dyDescent="0.25">
      <c r="B1251" s="39"/>
      <c r="C1251" s="114"/>
      <c r="D1251" s="114"/>
    </row>
    <row r="1252" spans="2:4" ht="69" customHeight="1" x14ac:dyDescent="0.25">
      <c r="B1252" s="39"/>
      <c r="C1252" s="114"/>
      <c r="D1252" s="114"/>
    </row>
    <row r="1253" spans="2:4" ht="69" customHeight="1" x14ac:dyDescent="0.25">
      <c r="B1253" s="39"/>
      <c r="C1253" s="114"/>
      <c r="D1253" s="114"/>
    </row>
    <row r="1254" spans="2:4" ht="69" customHeight="1" x14ac:dyDescent="0.25">
      <c r="B1254" s="39"/>
      <c r="C1254" s="114"/>
      <c r="D1254" s="114"/>
    </row>
    <row r="1255" spans="2:4" ht="69" customHeight="1" x14ac:dyDescent="0.25">
      <c r="B1255" s="39"/>
      <c r="C1255" s="114"/>
      <c r="D1255" s="114"/>
    </row>
    <row r="1256" spans="2:4" ht="69" customHeight="1" x14ac:dyDescent="0.25">
      <c r="B1256" s="39"/>
      <c r="C1256" s="114"/>
      <c r="D1256" s="114"/>
    </row>
    <row r="1257" spans="2:4" ht="69" customHeight="1" x14ac:dyDescent="0.25">
      <c r="B1257" s="39"/>
      <c r="C1257" s="114"/>
      <c r="D1257" s="114"/>
    </row>
    <row r="1258" spans="2:4" ht="69" customHeight="1" x14ac:dyDescent="0.25">
      <c r="B1258" s="39"/>
      <c r="C1258" s="114"/>
      <c r="D1258" s="114"/>
    </row>
    <row r="1259" spans="2:4" ht="69" customHeight="1" x14ac:dyDescent="0.25">
      <c r="B1259" s="39"/>
      <c r="C1259" s="114"/>
      <c r="D1259" s="114"/>
    </row>
    <row r="1260" spans="2:4" ht="69" customHeight="1" x14ac:dyDescent="0.25">
      <c r="B1260" s="39"/>
      <c r="C1260" s="114"/>
      <c r="D1260" s="114"/>
    </row>
    <row r="1261" spans="2:4" ht="69" customHeight="1" x14ac:dyDescent="0.25">
      <c r="B1261" s="39"/>
      <c r="C1261" s="114"/>
      <c r="D1261" s="114"/>
    </row>
    <row r="1262" spans="2:4" ht="69" customHeight="1" x14ac:dyDescent="0.25">
      <c r="B1262" s="39"/>
      <c r="C1262" s="114"/>
      <c r="D1262" s="114"/>
    </row>
    <row r="1263" spans="2:4" ht="69" customHeight="1" x14ac:dyDescent="0.25">
      <c r="B1263" s="39"/>
      <c r="C1263" s="114"/>
      <c r="D1263" s="114"/>
    </row>
    <row r="1264" spans="2:4" ht="69" customHeight="1" x14ac:dyDescent="0.25">
      <c r="B1264" s="39"/>
      <c r="C1264" s="114"/>
      <c r="D1264" s="114"/>
    </row>
    <row r="1265" spans="2:4" ht="69" customHeight="1" x14ac:dyDescent="0.25">
      <c r="B1265" s="39"/>
      <c r="C1265" s="114"/>
      <c r="D1265" s="114"/>
    </row>
    <row r="1266" spans="2:4" ht="69" customHeight="1" x14ac:dyDescent="0.25">
      <c r="B1266" s="39"/>
      <c r="C1266" s="114"/>
      <c r="D1266" s="114"/>
    </row>
  </sheetData>
  <autoFilter ref="A3:S677" xr:uid="{B54B48C1-E505-4494-AD29-92BEBC89FD76}"/>
  <mergeCells count="3">
    <mergeCell ref="Q2:S2"/>
    <mergeCell ref="C2:E2"/>
    <mergeCell ref="A1:S1"/>
  </mergeCells>
  <phoneticPr fontId="38" type="noConversion"/>
  <pageMargins left="0.2" right="0.21" top="0.24" bottom="0.17" header="0" footer="0"/>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F1000"/>
  <sheetViews>
    <sheetView workbookViewId="0"/>
  </sheetViews>
  <sheetFormatPr baseColWidth="10" defaultColWidth="14.42578125" defaultRowHeight="15" customHeight="1" x14ac:dyDescent="0.25"/>
  <cols>
    <col min="1" max="4" width="10.7109375" customWidth="1"/>
    <col min="5" max="5" width="14.7109375" customWidth="1"/>
    <col min="6" max="26" width="10.7109375" customWidth="1"/>
  </cols>
  <sheetData>
    <row r="2" spans="2:6" x14ac:dyDescent="0.25">
      <c r="B2" s="2"/>
      <c r="C2" s="2"/>
      <c r="D2" s="2"/>
      <c r="E2" s="2"/>
      <c r="F2" s="2"/>
    </row>
    <row r="3" spans="2:6" x14ac:dyDescent="0.25">
      <c r="B3" s="2"/>
      <c r="C3" s="2"/>
      <c r="D3" s="2"/>
      <c r="E3" s="2"/>
      <c r="F3" s="2"/>
    </row>
    <row r="4" spans="2:6" x14ac:dyDescent="0.25">
      <c r="B4" s="155" t="s">
        <v>3939</v>
      </c>
      <c r="C4" s="157" t="s">
        <v>3940</v>
      </c>
      <c r="D4" s="158"/>
      <c r="E4" s="158"/>
      <c r="F4" s="159"/>
    </row>
    <row r="5" spans="2:6" ht="30" x14ac:dyDescent="0.25">
      <c r="B5" s="156"/>
      <c r="C5" s="10" t="s">
        <v>3941</v>
      </c>
      <c r="D5" s="11" t="s">
        <v>3942</v>
      </c>
      <c r="E5" s="12" t="s">
        <v>70</v>
      </c>
      <c r="F5" s="13" t="s">
        <v>3943</v>
      </c>
    </row>
    <row r="6" spans="2:6" x14ac:dyDescent="0.25">
      <c r="B6" s="14">
        <v>1</v>
      </c>
      <c r="C6" s="3">
        <v>500</v>
      </c>
      <c r="D6" s="3">
        <v>2000</v>
      </c>
      <c r="E6" s="15">
        <v>2500</v>
      </c>
      <c r="F6" s="1"/>
    </row>
    <row r="7" spans="2:6" x14ac:dyDescent="0.25">
      <c r="B7" s="16">
        <v>2</v>
      </c>
      <c r="C7" s="3">
        <v>500</v>
      </c>
      <c r="D7" s="3">
        <v>2000</v>
      </c>
      <c r="E7" s="15">
        <v>3000</v>
      </c>
      <c r="F7" s="1">
        <v>500</v>
      </c>
    </row>
    <row r="8" spans="2:6" x14ac:dyDescent="0.25">
      <c r="B8" s="16">
        <v>3</v>
      </c>
      <c r="C8" s="3">
        <v>500</v>
      </c>
      <c r="D8" s="3">
        <v>2000</v>
      </c>
      <c r="E8" s="15">
        <v>3500</v>
      </c>
      <c r="F8" s="1">
        <v>500</v>
      </c>
    </row>
    <row r="9" spans="2:6" x14ac:dyDescent="0.25">
      <c r="B9" s="16">
        <v>4</v>
      </c>
      <c r="C9" s="3">
        <v>500</v>
      </c>
      <c r="D9" s="3">
        <v>2000</v>
      </c>
      <c r="E9" s="15">
        <v>4000</v>
      </c>
      <c r="F9" s="1">
        <v>500</v>
      </c>
    </row>
    <row r="10" spans="2:6" x14ac:dyDescent="0.25">
      <c r="B10" s="16">
        <v>5</v>
      </c>
      <c r="C10" s="3">
        <v>500</v>
      </c>
      <c r="D10" s="3">
        <v>2000</v>
      </c>
      <c r="E10" s="15">
        <v>4500</v>
      </c>
      <c r="F10" s="1">
        <v>500</v>
      </c>
    </row>
    <row r="11" spans="2:6" x14ac:dyDescent="0.25">
      <c r="B11" s="16">
        <v>6</v>
      </c>
      <c r="C11" s="3">
        <v>500</v>
      </c>
      <c r="D11" s="3">
        <v>2000</v>
      </c>
      <c r="E11" s="15">
        <v>5000</v>
      </c>
      <c r="F11" s="1">
        <v>500</v>
      </c>
    </row>
    <row r="12" spans="2:6" x14ac:dyDescent="0.25">
      <c r="B12" s="16">
        <v>7</v>
      </c>
      <c r="C12" s="3">
        <v>500</v>
      </c>
      <c r="D12" s="3">
        <v>2000</v>
      </c>
      <c r="E12" s="15">
        <v>5500</v>
      </c>
      <c r="F12" s="1">
        <v>500</v>
      </c>
    </row>
    <row r="13" spans="2:6" x14ac:dyDescent="0.25">
      <c r="B13" s="16">
        <v>8</v>
      </c>
      <c r="C13" s="3">
        <v>500</v>
      </c>
      <c r="D13" s="3">
        <v>2000</v>
      </c>
      <c r="E13" s="15">
        <v>6000</v>
      </c>
      <c r="F13" s="1">
        <v>500</v>
      </c>
    </row>
    <row r="14" spans="2:6" x14ac:dyDescent="0.25">
      <c r="B14" s="16">
        <v>9</v>
      </c>
      <c r="C14" s="3">
        <v>500</v>
      </c>
      <c r="D14" s="3">
        <v>2000</v>
      </c>
      <c r="E14" s="15">
        <v>6500</v>
      </c>
      <c r="F14" s="1">
        <v>500</v>
      </c>
    </row>
    <row r="15" spans="2:6" x14ac:dyDescent="0.25">
      <c r="B15" s="16">
        <v>10</v>
      </c>
      <c r="C15" s="3">
        <v>500</v>
      </c>
      <c r="D15" s="3">
        <v>2000</v>
      </c>
      <c r="E15" s="15">
        <v>7000</v>
      </c>
      <c r="F15" s="1">
        <v>500</v>
      </c>
    </row>
    <row r="16" spans="2:6" x14ac:dyDescent="0.25">
      <c r="B16" s="16">
        <v>11</v>
      </c>
      <c r="C16" s="3">
        <v>400</v>
      </c>
      <c r="D16" s="3">
        <v>3000</v>
      </c>
      <c r="E16" s="15">
        <v>7400</v>
      </c>
      <c r="F16" s="1">
        <v>400</v>
      </c>
    </row>
    <row r="17" spans="2:6" x14ac:dyDescent="0.25">
      <c r="B17" s="16">
        <v>12</v>
      </c>
      <c r="C17" s="3">
        <v>400</v>
      </c>
      <c r="D17" s="3">
        <v>3000</v>
      </c>
      <c r="E17" s="15">
        <v>7800</v>
      </c>
      <c r="F17" s="1">
        <v>400</v>
      </c>
    </row>
    <row r="18" spans="2:6" x14ac:dyDescent="0.25">
      <c r="B18" s="16">
        <v>13</v>
      </c>
      <c r="C18" s="3">
        <v>400</v>
      </c>
      <c r="D18" s="3">
        <v>3000</v>
      </c>
      <c r="E18" s="15">
        <v>8200</v>
      </c>
      <c r="F18" s="1">
        <v>400</v>
      </c>
    </row>
    <row r="19" spans="2:6" x14ac:dyDescent="0.25">
      <c r="B19" s="16">
        <v>14</v>
      </c>
      <c r="C19" s="3">
        <v>400</v>
      </c>
      <c r="D19" s="3">
        <v>3000</v>
      </c>
      <c r="E19" s="15">
        <v>8600</v>
      </c>
      <c r="F19" s="1">
        <v>400</v>
      </c>
    </row>
    <row r="20" spans="2:6" x14ac:dyDescent="0.25">
      <c r="B20" s="16">
        <v>15</v>
      </c>
      <c r="C20" s="3">
        <v>400</v>
      </c>
      <c r="D20" s="3">
        <v>3000</v>
      </c>
      <c r="E20" s="15">
        <v>9000</v>
      </c>
      <c r="F20" s="1">
        <v>400</v>
      </c>
    </row>
    <row r="21" spans="2:6" ht="15.75" customHeight="1" x14ac:dyDescent="0.25">
      <c r="B21" s="16">
        <v>16</v>
      </c>
      <c r="C21" s="3">
        <v>350</v>
      </c>
      <c r="D21" s="3">
        <v>3750</v>
      </c>
      <c r="E21" s="15">
        <v>9350</v>
      </c>
      <c r="F21" s="1">
        <v>350</v>
      </c>
    </row>
    <row r="22" spans="2:6" ht="15.75" customHeight="1" x14ac:dyDescent="0.25">
      <c r="B22" s="16">
        <v>17</v>
      </c>
      <c r="C22" s="3">
        <v>350</v>
      </c>
      <c r="D22" s="3">
        <v>3750</v>
      </c>
      <c r="E22" s="15">
        <v>9700</v>
      </c>
      <c r="F22" s="1">
        <v>350</v>
      </c>
    </row>
    <row r="23" spans="2:6" ht="15.75" customHeight="1" x14ac:dyDescent="0.25">
      <c r="B23" s="16">
        <v>18</v>
      </c>
      <c r="C23" s="3">
        <v>350</v>
      </c>
      <c r="D23" s="3">
        <v>3750</v>
      </c>
      <c r="E23" s="15">
        <v>10050</v>
      </c>
      <c r="F23" s="1">
        <v>350</v>
      </c>
    </row>
    <row r="24" spans="2:6" ht="15.75" customHeight="1" x14ac:dyDescent="0.25">
      <c r="B24" s="16">
        <v>19</v>
      </c>
      <c r="C24" s="3">
        <v>350</v>
      </c>
      <c r="D24" s="3">
        <v>3750</v>
      </c>
      <c r="E24" s="15">
        <v>10400</v>
      </c>
      <c r="F24" s="1">
        <v>350</v>
      </c>
    </row>
    <row r="25" spans="2:6" ht="15.75" customHeight="1" x14ac:dyDescent="0.25">
      <c r="B25" s="16">
        <v>20</v>
      </c>
      <c r="C25" s="3">
        <v>350</v>
      </c>
      <c r="D25" s="3">
        <v>3750</v>
      </c>
      <c r="E25" s="15">
        <v>10750</v>
      </c>
      <c r="F25" s="1">
        <v>350</v>
      </c>
    </row>
    <row r="26" spans="2:6" ht="15.75" customHeight="1" x14ac:dyDescent="0.25">
      <c r="B26" s="16">
        <v>21</v>
      </c>
      <c r="C26" s="3">
        <v>350</v>
      </c>
      <c r="D26" s="3">
        <v>3750</v>
      </c>
      <c r="E26" s="15">
        <v>11100</v>
      </c>
      <c r="F26" s="1">
        <v>350</v>
      </c>
    </row>
    <row r="27" spans="2:6" ht="15.75" customHeight="1" x14ac:dyDescent="0.25">
      <c r="B27" s="16">
        <v>22</v>
      </c>
      <c r="C27" s="3">
        <v>350</v>
      </c>
      <c r="D27" s="3">
        <v>3750</v>
      </c>
      <c r="E27" s="15">
        <v>11450</v>
      </c>
      <c r="F27" s="1">
        <v>350</v>
      </c>
    </row>
    <row r="28" spans="2:6" ht="15.75" customHeight="1" x14ac:dyDescent="0.25">
      <c r="B28" s="16">
        <v>23</v>
      </c>
      <c r="C28" s="3">
        <v>350</v>
      </c>
      <c r="D28" s="3">
        <v>3750</v>
      </c>
      <c r="E28" s="15">
        <v>11800</v>
      </c>
      <c r="F28" s="1">
        <v>350</v>
      </c>
    </row>
    <row r="29" spans="2:6" ht="15.75" customHeight="1" x14ac:dyDescent="0.25">
      <c r="B29" s="16">
        <v>24</v>
      </c>
      <c r="C29" s="3">
        <v>350</v>
      </c>
      <c r="D29" s="3">
        <v>3750</v>
      </c>
      <c r="E29" s="15">
        <v>12150</v>
      </c>
      <c r="F29" s="1">
        <v>350</v>
      </c>
    </row>
    <row r="30" spans="2:6" ht="15.75" customHeight="1" x14ac:dyDescent="0.25">
      <c r="B30" s="16">
        <v>25</v>
      </c>
      <c r="C30" s="3">
        <v>350</v>
      </c>
      <c r="D30" s="3">
        <v>3750</v>
      </c>
      <c r="E30" s="15">
        <v>12500</v>
      </c>
      <c r="F30" s="1">
        <v>350</v>
      </c>
    </row>
    <row r="31" spans="2:6" ht="15.75" customHeight="1" x14ac:dyDescent="0.25">
      <c r="B31" s="16">
        <v>26</v>
      </c>
      <c r="C31" s="3">
        <v>300</v>
      </c>
      <c r="D31" s="3">
        <v>5000</v>
      </c>
      <c r="E31" s="15">
        <v>12800</v>
      </c>
      <c r="F31" s="1">
        <v>300</v>
      </c>
    </row>
    <row r="32" spans="2:6" ht="15.75" customHeight="1" x14ac:dyDescent="0.25">
      <c r="B32" s="16">
        <v>27</v>
      </c>
      <c r="C32" s="3">
        <v>300</v>
      </c>
      <c r="D32" s="3">
        <v>5000</v>
      </c>
      <c r="E32" s="15">
        <v>13100</v>
      </c>
      <c r="F32" s="1">
        <v>300</v>
      </c>
    </row>
    <row r="33" spans="2:6" ht="15.75" customHeight="1" x14ac:dyDescent="0.25">
      <c r="B33" s="16">
        <v>28</v>
      </c>
      <c r="C33" s="3">
        <v>300</v>
      </c>
      <c r="D33" s="3">
        <v>5000</v>
      </c>
      <c r="E33" s="15">
        <v>13400</v>
      </c>
      <c r="F33" s="1">
        <v>300</v>
      </c>
    </row>
    <row r="34" spans="2:6" ht="15.75" customHeight="1" x14ac:dyDescent="0.25">
      <c r="B34" s="16">
        <v>29</v>
      </c>
      <c r="C34" s="3">
        <v>300</v>
      </c>
      <c r="D34" s="3">
        <v>5000</v>
      </c>
      <c r="E34" s="15">
        <v>13700</v>
      </c>
      <c r="F34" s="1">
        <v>300</v>
      </c>
    </row>
    <row r="35" spans="2:6" ht="15.75" customHeight="1" x14ac:dyDescent="0.25">
      <c r="B35" s="16">
        <v>30</v>
      </c>
      <c r="C35" s="3">
        <v>300</v>
      </c>
      <c r="D35" s="3">
        <v>5000</v>
      </c>
      <c r="E35" s="15">
        <v>14000</v>
      </c>
      <c r="F35" s="1">
        <v>300</v>
      </c>
    </row>
    <row r="36" spans="2:6" ht="15.75" customHeight="1" x14ac:dyDescent="0.25">
      <c r="B36" s="16">
        <v>31</v>
      </c>
      <c r="C36" s="3">
        <v>300</v>
      </c>
      <c r="D36" s="3">
        <v>5000</v>
      </c>
      <c r="E36" s="15">
        <v>14300</v>
      </c>
      <c r="F36" s="1">
        <v>300</v>
      </c>
    </row>
    <row r="37" spans="2:6" ht="15.75" customHeight="1" x14ac:dyDescent="0.25">
      <c r="B37" s="16">
        <v>32</v>
      </c>
      <c r="C37" s="3">
        <v>300</v>
      </c>
      <c r="D37" s="3">
        <v>5000</v>
      </c>
      <c r="E37" s="15">
        <v>14600</v>
      </c>
      <c r="F37" s="1">
        <v>300</v>
      </c>
    </row>
    <row r="38" spans="2:6" ht="15.75" customHeight="1" x14ac:dyDescent="0.25">
      <c r="B38" s="16">
        <v>33</v>
      </c>
      <c r="C38" s="3">
        <v>300</v>
      </c>
      <c r="D38" s="3">
        <v>5000</v>
      </c>
      <c r="E38" s="15">
        <v>14900</v>
      </c>
      <c r="F38" s="1">
        <v>300</v>
      </c>
    </row>
    <row r="39" spans="2:6" ht="15.75" customHeight="1" x14ac:dyDescent="0.25">
      <c r="B39" s="16">
        <v>34</v>
      </c>
      <c r="C39" s="3">
        <v>300</v>
      </c>
      <c r="D39" s="3">
        <v>5000</v>
      </c>
      <c r="E39" s="15">
        <v>15200</v>
      </c>
      <c r="F39" s="1">
        <v>300</v>
      </c>
    </row>
    <row r="40" spans="2:6" ht="15.75" customHeight="1" x14ac:dyDescent="0.25">
      <c r="B40" s="16">
        <v>35</v>
      </c>
      <c r="C40" s="3">
        <v>300</v>
      </c>
      <c r="D40" s="3">
        <v>5000</v>
      </c>
      <c r="E40" s="15">
        <v>15500</v>
      </c>
      <c r="F40" s="1">
        <v>300</v>
      </c>
    </row>
    <row r="41" spans="2:6" ht="15.75" customHeight="1" x14ac:dyDescent="0.25">
      <c r="B41" s="16">
        <v>36</v>
      </c>
      <c r="C41" s="3">
        <v>300</v>
      </c>
      <c r="D41" s="3">
        <v>5000</v>
      </c>
      <c r="E41" s="15">
        <v>15800</v>
      </c>
      <c r="F41" s="1">
        <v>300</v>
      </c>
    </row>
    <row r="42" spans="2:6" ht="15.75" customHeight="1" x14ac:dyDescent="0.25">
      <c r="B42" s="16">
        <v>37</v>
      </c>
      <c r="C42" s="3">
        <v>300</v>
      </c>
      <c r="D42" s="3">
        <v>5000</v>
      </c>
      <c r="E42" s="15">
        <v>16100</v>
      </c>
      <c r="F42" s="1">
        <v>300</v>
      </c>
    </row>
    <row r="43" spans="2:6" ht="15.75" customHeight="1" x14ac:dyDescent="0.25">
      <c r="B43" s="16">
        <v>38</v>
      </c>
      <c r="C43" s="3">
        <v>300</v>
      </c>
      <c r="D43" s="3">
        <v>5000</v>
      </c>
      <c r="E43" s="15">
        <v>16400</v>
      </c>
      <c r="F43" s="1">
        <v>300</v>
      </c>
    </row>
    <row r="44" spans="2:6" ht="15.75" customHeight="1" x14ac:dyDescent="0.25">
      <c r="B44" s="16">
        <v>39</v>
      </c>
      <c r="C44" s="3">
        <v>300</v>
      </c>
      <c r="D44" s="3">
        <v>5000</v>
      </c>
      <c r="E44" s="15">
        <v>16700</v>
      </c>
      <c r="F44" s="1">
        <v>300</v>
      </c>
    </row>
    <row r="45" spans="2:6" ht="15.75" customHeight="1" x14ac:dyDescent="0.25">
      <c r="B45" s="16">
        <v>40</v>
      </c>
      <c r="C45" s="3">
        <v>300</v>
      </c>
      <c r="D45" s="3">
        <v>5000</v>
      </c>
      <c r="E45" s="15">
        <v>17000</v>
      </c>
      <c r="F45" s="1">
        <v>300</v>
      </c>
    </row>
    <row r="46" spans="2:6" ht="15.75" customHeight="1" x14ac:dyDescent="0.25">
      <c r="B46" s="16">
        <v>41</v>
      </c>
      <c r="C46" s="3">
        <v>300</v>
      </c>
      <c r="D46" s="3">
        <v>4900</v>
      </c>
      <c r="E46" s="15">
        <v>17200</v>
      </c>
      <c r="F46" s="1">
        <v>200</v>
      </c>
    </row>
    <row r="47" spans="2:6" ht="15.75" customHeight="1" x14ac:dyDescent="0.25">
      <c r="B47" s="16">
        <v>42</v>
      </c>
      <c r="C47" s="3">
        <v>300</v>
      </c>
      <c r="D47" s="3">
        <v>4800</v>
      </c>
      <c r="E47" s="15">
        <v>17400</v>
      </c>
      <c r="F47" s="1">
        <v>200</v>
      </c>
    </row>
    <row r="48" spans="2:6" ht="15.75" customHeight="1" x14ac:dyDescent="0.25">
      <c r="B48" s="16">
        <v>43</v>
      </c>
      <c r="C48" s="3">
        <v>300</v>
      </c>
      <c r="D48" s="3">
        <v>4700</v>
      </c>
      <c r="E48" s="15">
        <v>17600</v>
      </c>
      <c r="F48" s="1">
        <v>200</v>
      </c>
    </row>
    <row r="49" spans="2:6" ht="15.75" customHeight="1" x14ac:dyDescent="0.25">
      <c r="B49" s="16">
        <v>44</v>
      </c>
      <c r="C49" s="3">
        <v>300</v>
      </c>
      <c r="D49" s="3">
        <v>4600</v>
      </c>
      <c r="E49" s="15">
        <v>17800</v>
      </c>
      <c r="F49" s="1">
        <v>200</v>
      </c>
    </row>
    <row r="50" spans="2:6" ht="15.75" customHeight="1" x14ac:dyDescent="0.25">
      <c r="B50" s="16">
        <v>45</v>
      </c>
      <c r="C50" s="3">
        <v>300</v>
      </c>
      <c r="D50" s="3">
        <v>4500</v>
      </c>
      <c r="E50" s="15">
        <v>18000</v>
      </c>
      <c r="F50" s="1">
        <v>200</v>
      </c>
    </row>
    <row r="51" spans="2:6" ht="15.75" customHeight="1" x14ac:dyDescent="0.25">
      <c r="B51" s="16">
        <v>46</v>
      </c>
      <c r="C51" s="3">
        <v>300</v>
      </c>
      <c r="D51" s="3">
        <v>4350</v>
      </c>
      <c r="E51" s="15">
        <v>18150</v>
      </c>
      <c r="F51" s="1">
        <v>150</v>
      </c>
    </row>
    <row r="52" spans="2:6" ht="15.75" customHeight="1" x14ac:dyDescent="0.25">
      <c r="B52" s="16">
        <v>47</v>
      </c>
      <c r="C52" s="3">
        <v>300</v>
      </c>
      <c r="D52" s="3">
        <v>4200</v>
      </c>
      <c r="E52" s="15">
        <v>18300</v>
      </c>
      <c r="F52" s="1">
        <v>150</v>
      </c>
    </row>
    <row r="53" spans="2:6" ht="15.75" customHeight="1" x14ac:dyDescent="0.25">
      <c r="B53" s="16">
        <v>48</v>
      </c>
      <c r="C53" s="3">
        <v>300</v>
      </c>
      <c r="D53" s="3">
        <v>4050</v>
      </c>
      <c r="E53" s="15">
        <v>18450</v>
      </c>
      <c r="F53" s="1">
        <v>150</v>
      </c>
    </row>
    <row r="54" spans="2:6" ht="15.75" customHeight="1" x14ac:dyDescent="0.25">
      <c r="B54" s="16">
        <v>49</v>
      </c>
      <c r="C54" s="3">
        <v>300</v>
      </c>
      <c r="D54" s="3">
        <v>3900</v>
      </c>
      <c r="E54" s="15">
        <v>18600</v>
      </c>
      <c r="F54" s="1">
        <v>150</v>
      </c>
    </row>
    <row r="55" spans="2:6" ht="15.75" customHeight="1" x14ac:dyDescent="0.25">
      <c r="B55" s="16">
        <v>50</v>
      </c>
      <c r="C55" s="3">
        <v>300</v>
      </c>
      <c r="D55" s="3">
        <v>3750</v>
      </c>
      <c r="E55" s="15">
        <v>18750</v>
      </c>
      <c r="F55" s="1">
        <v>150</v>
      </c>
    </row>
    <row r="56" spans="2:6" ht="15.75" customHeight="1" x14ac:dyDescent="0.25">
      <c r="B56" s="16">
        <v>51</v>
      </c>
      <c r="C56" s="3">
        <v>300</v>
      </c>
      <c r="D56" s="3">
        <v>3600</v>
      </c>
      <c r="E56" s="15">
        <v>18900</v>
      </c>
      <c r="F56" s="1">
        <v>150</v>
      </c>
    </row>
    <row r="57" spans="2:6" ht="15.75" customHeight="1" x14ac:dyDescent="0.25">
      <c r="B57" s="16">
        <v>52</v>
      </c>
      <c r="C57" s="3">
        <v>300</v>
      </c>
      <c r="D57" s="3">
        <v>3450</v>
      </c>
      <c r="E57" s="15">
        <v>19050</v>
      </c>
      <c r="F57" s="1">
        <v>150</v>
      </c>
    </row>
    <row r="58" spans="2:6" ht="15.75" customHeight="1" x14ac:dyDescent="0.25">
      <c r="B58" s="16">
        <v>53</v>
      </c>
      <c r="C58" s="3">
        <v>300</v>
      </c>
      <c r="D58" s="3">
        <v>3300</v>
      </c>
      <c r="E58" s="15">
        <v>19200</v>
      </c>
      <c r="F58" s="1">
        <v>150</v>
      </c>
    </row>
    <row r="59" spans="2:6" ht="15.75" customHeight="1" x14ac:dyDescent="0.25">
      <c r="B59" s="16">
        <v>54</v>
      </c>
      <c r="C59" s="3">
        <v>300</v>
      </c>
      <c r="D59" s="3">
        <v>3150</v>
      </c>
      <c r="E59" s="15">
        <v>19350</v>
      </c>
      <c r="F59" s="1">
        <v>150</v>
      </c>
    </row>
    <row r="60" spans="2:6" ht="15.75" customHeight="1" x14ac:dyDescent="0.25">
      <c r="B60" s="16">
        <v>55</v>
      </c>
      <c r="C60" s="3">
        <v>300</v>
      </c>
      <c r="D60" s="3">
        <v>3000</v>
      </c>
      <c r="E60" s="15">
        <v>19500</v>
      </c>
      <c r="F60" s="1">
        <v>150</v>
      </c>
    </row>
    <row r="61" spans="2:6" ht="15.75" customHeight="1" x14ac:dyDescent="0.25">
      <c r="B61" s="16">
        <v>56</v>
      </c>
      <c r="C61" s="3">
        <v>250</v>
      </c>
      <c r="D61" s="3">
        <v>5600</v>
      </c>
      <c r="E61" s="15">
        <v>19600</v>
      </c>
      <c r="F61" s="1">
        <v>100</v>
      </c>
    </row>
    <row r="62" spans="2:6" ht="15.75" customHeight="1" x14ac:dyDescent="0.25">
      <c r="B62" s="16">
        <v>57</v>
      </c>
      <c r="C62" s="3">
        <v>250</v>
      </c>
      <c r="D62" s="3">
        <v>5450</v>
      </c>
      <c r="E62" s="15">
        <v>19700</v>
      </c>
      <c r="F62" s="1">
        <v>100</v>
      </c>
    </row>
    <row r="63" spans="2:6" ht="15.75" customHeight="1" x14ac:dyDescent="0.25">
      <c r="B63" s="16">
        <v>58</v>
      </c>
      <c r="C63" s="3">
        <v>250</v>
      </c>
      <c r="D63" s="3">
        <v>5300</v>
      </c>
      <c r="E63" s="15">
        <v>19800</v>
      </c>
      <c r="F63" s="1">
        <v>100</v>
      </c>
    </row>
    <row r="64" spans="2:6" ht="15.75" customHeight="1" x14ac:dyDescent="0.25">
      <c r="B64" s="16">
        <v>59</v>
      </c>
      <c r="C64" s="3">
        <v>250</v>
      </c>
      <c r="D64" s="3">
        <v>5150</v>
      </c>
      <c r="E64" s="15">
        <v>19900</v>
      </c>
      <c r="F64" s="1">
        <v>100</v>
      </c>
    </row>
    <row r="65" spans="2:6" ht="15.75" customHeight="1" x14ac:dyDescent="0.25">
      <c r="B65" s="16">
        <v>60</v>
      </c>
      <c r="C65" s="3">
        <v>250</v>
      </c>
      <c r="D65" s="3">
        <v>5000</v>
      </c>
      <c r="E65" s="15">
        <v>20000</v>
      </c>
      <c r="F65" s="1">
        <v>100</v>
      </c>
    </row>
    <row r="66" spans="2:6" ht="15.75" customHeight="1" x14ac:dyDescent="0.25">
      <c r="B66" s="16">
        <v>61</v>
      </c>
      <c r="C66" s="3">
        <v>250</v>
      </c>
      <c r="D66" s="3">
        <v>4850</v>
      </c>
      <c r="E66" s="15">
        <v>20100</v>
      </c>
      <c r="F66" s="1">
        <v>100</v>
      </c>
    </row>
    <row r="67" spans="2:6" ht="15.75" customHeight="1" x14ac:dyDescent="0.25">
      <c r="B67" s="16">
        <v>62</v>
      </c>
      <c r="C67" s="3">
        <v>250</v>
      </c>
      <c r="D67" s="3">
        <v>4700</v>
      </c>
      <c r="E67" s="15">
        <v>20200</v>
      </c>
      <c r="F67" s="1">
        <v>100</v>
      </c>
    </row>
    <row r="68" spans="2:6" ht="15.75" customHeight="1" x14ac:dyDescent="0.25">
      <c r="B68" s="16">
        <v>63</v>
      </c>
      <c r="C68" s="3">
        <v>250</v>
      </c>
      <c r="D68" s="3">
        <v>4550</v>
      </c>
      <c r="E68" s="15">
        <v>20300</v>
      </c>
      <c r="F68" s="1">
        <v>100</v>
      </c>
    </row>
    <row r="69" spans="2:6" ht="15.75" customHeight="1" x14ac:dyDescent="0.25">
      <c r="B69" s="16">
        <v>64</v>
      </c>
      <c r="C69" s="3">
        <v>250</v>
      </c>
      <c r="D69" s="3">
        <v>4400</v>
      </c>
      <c r="E69" s="15">
        <v>20400</v>
      </c>
      <c r="F69" s="1">
        <v>100</v>
      </c>
    </row>
    <row r="70" spans="2:6" ht="15.75" customHeight="1" x14ac:dyDescent="0.25">
      <c r="B70" s="16">
        <v>65</v>
      </c>
      <c r="C70" s="3">
        <v>250</v>
      </c>
      <c r="D70" s="3">
        <v>4250</v>
      </c>
      <c r="E70" s="15">
        <v>20500</v>
      </c>
      <c r="F70" s="1">
        <v>100</v>
      </c>
    </row>
    <row r="71" spans="2:6" ht="15.75" customHeight="1" x14ac:dyDescent="0.25">
      <c r="B71" s="16">
        <v>66</v>
      </c>
      <c r="C71" s="3">
        <v>250</v>
      </c>
      <c r="D71" s="3">
        <v>4100</v>
      </c>
      <c r="E71" s="15">
        <v>20600</v>
      </c>
      <c r="F71" s="1">
        <v>100</v>
      </c>
    </row>
    <row r="72" spans="2:6" ht="15.75" customHeight="1" x14ac:dyDescent="0.25">
      <c r="B72" s="16">
        <v>67</v>
      </c>
      <c r="C72" s="3">
        <v>250</v>
      </c>
      <c r="D72" s="3">
        <v>3950</v>
      </c>
      <c r="E72" s="15">
        <v>20700</v>
      </c>
      <c r="F72" s="1">
        <v>100</v>
      </c>
    </row>
    <row r="73" spans="2:6" ht="15.75" customHeight="1" x14ac:dyDescent="0.25">
      <c r="B73" s="16">
        <v>68</v>
      </c>
      <c r="C73" s="3">
        <v>250</v>
      </c>
      <c r="D73" s="3">
        <v>3800</v>
      </c>
      <c r="E73" s="15">
        <v>20800</v>
      </c>
      <c r="F73" s="1">
        <v>100</v>
      </c>
    </row>
    <row r="74" spans="2:6" ht="15.75" customHeight="1" x14ac:dyDescent="0.25">
      <c r="B74" s="16">
        <v>69</v>
      </c>
      <c r="C74" s="3">
        <v>250</v>
      </c>
      <c r="D74" s="3">
        <v>3650</v>
      </c>
      <c r="E74" s="15">
        <v>20900</v>
      </c>
      <c r="F74" s="1">
        <v>100</v>
      </c>
    </row>
    <row r="75" spans="2:6" ht="15.75" customHeight="1" x14ac:dyDescent="0.25">
      <c r="B75" s="16">
        <v>70</v>
      </c>
      <c r="C75" s="3">
        <v>250</v>
      </c>
      <c r="D75" s="3">
        <v>3500</v>
      </c>
      <c r="E75" s="15">
        <v>21000</v>
      </c>
      <c r="F75" s="1">
        <v>100</v>
      </c>
    </row>
    <row r="76" spans="2:6" ht="15.75" customHeight="1" x14ac:dyDescent="0.25">
      <c r="B76" s="16">
        <v>71</v>
      </c>
      <c r="C76" s="3">
        <v>250</v>
      </c>
      <c r="D76" s="3">
        <v>3350</v>
      </c>
      <c r="E76" s="15">
        <v>21100</v>
      </c>
      <c r="F76" s="1">
        <v>100</v>
      </c>
    </row>
    <row r="77" spans="2:6" ht="15.75" customHeight="1" x14ac:dyDescent="0.25">
      <c r="B77" s="16">
        <v>72</v>
      </c>
      <c r="C77" s="3">
        <v>250</v>
      </c>
      <c r="D77" s="3">
        <v>3200</v>
      </c>
      <c r="E77" s="15">
        <v>21200</v>
      </c>
      <c r="F77" s="1">
        <v>100</v>
      </c>
    </row>
    <row r="78" spans="2:6" ht="15.75" customHeight="1" x14ac:dyDescent="0.25">
      <c r="B78" s="16">
        <v>73</v>
      </c>
      <c r="C78" s="3">
        <v>250</v>
      </c>
      <c r="D78" s="3">
        <v>3050</v>
      </c>
      <c r="E78" s="15">
        <v>21300</v>
      </c>
      <c r="F78" s="1">
        <v>100</v>
      </c>
    </row>
    <row r="79" spans="2:6" ht="15.75" customHeight="1" x14ac:dyDescent="0.25">
      <c r="B79" s="16">
        <v>74</v>
      </c>
      <c r="C79" s="3">
        <v>250</v>
      </c>
      <c r="D79" s="3">
        <v>2900</v>
      </c>
      <c r="E79" s="15">
        <v>21400</v>
      </c>
      <c r="F79" s="1">
        <v>100</v>
      </c>
    </row>
    <row r="80" spans="2:6" ht="15.75" customHeight="1" x14ac:dyDescent="0.25">
      <c r="B80" s="16">
        <v>75</v>
      </c>
      <c r="C80" s="3">
        <v>250</v>
      </c>
      <c r="D80" s="3">
        <v>2750</v>
      </c>
      <c r="E80" s="15">
        <v>21500</v>
      </c>
      <c r="F80" s="1">
        <v>100</v>
      </c>
    </row>
    <row r="81" spans="2:6" ht="15.75" customHeight="1" x14ac:dyDescent="0.25">
      <c r="B81" s="16">
        <v>76</v>
      </c>
      <c r="C81" s="3">
        <v>250</v>
      </c>
      <c r="D81" s="3">
        <v>2600</v>
      </c>
      <c r="E81" s="15">
        <v>21600</v>
      </c>
      <c r="F81" s="1">
        <v>100</v>
      </c>
    </row>
    <row r="82" spans="2:6" ht="15.75" customHeight="1" x14ac:dyDescent="0.25">
      <c r="B82" s="16">
        <v>77</v>
      </c>
      <c r="C82" s="3">
        <v>250</v>
      </c>
      <c r="D82" s="3">
        <v>2450</v>
      </c>
      <c r="E82" s="15">
        <v>21700</v>
      </c>
      <c r="F82" s="1">
        <v>100</v>
      </c>
    </row>
    <row r="83" spans="2:6" ht="15.75" customHeight="1" x14ac:dyDescent="0.25">
      <c r="B83" s="17">
        <v>78</v>
      </c>
      <c r="C83" s="3">
        <v>250</v>
      </c>
      <c r="D83" s="3">
        <v>2300</v>
      </c>
      <c r="E83" s="15">
        <v>21800</v>
      </c>
      <c r="F83" s="1">
        <v>100</v>
      </c>
    </row>
    <row r="84" spans="2:6" ht="15.75" customHeight="1" x14ac:dyDescent="0.25">
      <c r="B84" s="2"/>
      <c r="C84" s="2"/>
      <c r="D84" s="6"/>
      <c r="E84" s="2"/>
      <c r="F84" s="2"/>
    </row>
    <row r="85" spans="2:6" ht="15.75" customHeight="1" x14ac:dyDescent="0.25"/>
    <row r="86" spans="2:6" ht="15.75" customHeight="1" x14ac:dyDescent="0.25"/>
    <row r="87" spans="2:6" ht="15.75" customHeight="1" x14ac:dyDescent="0.25"/>
    <row r="88" spans="2:6" ht="15.75" customHeight="1" x14ac:dyDescent="0.25"/>
    <row r="89" spans="2:6" ht="15.75" customHeight="1" x14ac:dyDescent="0.25"/>
    <row r="90" spans="2:6" ht="15.75" customHeight="1" x14ac:dyDescent="0.25"/>
    <row r="91" spans="2:6" ht="15.75" customHeight="1" x14ac:dyDescent="0.25"/>
    <row r="92" spans="2:6" ht="15.75" customHeight="1" x14ac:dyDescent="0.25"/>
    <row r="93" spans="2:6" ht="15.75" customHeight="1" x14ac:dyDescent="0.25"/>
    <row r="94" spans="2:6" ht="15.75" customHeight="1" x14ac:dyDescent="0.25"/>
    <row r="95" spans="2:6" ht="15.75" customHeight="1" x14ac:dyDescent="0.25"/>
    <row r="96" spans="2: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4:B5"/>
    <mergeCell ref="C4:F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workbookViewId="0"/>
  </sheetViews>
  <sheetFormatPr baseColWidth="10" defaultColWidth="14.42578125" defaultRowHeight="15" customHeight="1" x14ac:dyDescent="0.25"/>
  <cols>
    <col min="1" max="2" width="11.42578125" customWidth="1"/>
    <col min="3" max="3" width="75.28515625" customWidth="1"/>
    <col min="4" max="26" width="11.42578125" customWidth="1"/>
  </cols>
  <sheetData>
    <row r="1" spans="1:26" x14ac:dyDescent="0.25">
      <c r="A1" s="2"/>
      <c r="B1" s="18" t="s">
        <v>64</v>
      </c>
      <c r="C1" s="18" t="s">
        <v>3944</v>
      </c>
      <c r="D1" s="2"/>
      <c r="E1" s="2"/>
      <c r="F1" s="2"/>
      <c r="G1" s="2"/>
      <c r="H1" s="2"/>
      <c r="I1" s="2"/>
      <c r="J1" s="2"/>
      <c r="K1" s="2"/>
      <c r="L1" s="2"/>
      <c r="M1" s="2"/>
      <c r="N1" s="2"/>
      <c r="O1" s="2"/>
      <c r="P1" s="2"/>
      <c r="Q1" s="2"/>
      <c r="R1" s="2"/>
      <c r="S1" s="2"/>
      <c r="T1" s="2"/>
      <c r="U1" s="2"/>
      <c r="V1" s="2"/>
      <c r="W1" s="2"/>
      <c r="X1" s="2"/>
      <c r="Y1" s="2"/>
      <c r="Z1" s="2"/>
    </row>
    <row r="2" spans="1:26" x14ac:dyDescent="0.25">
      <c r="A2" s="2"/>
      <c r="B2" s="18" t="s">
        <v>860</v>
      </c>
      <c r="C2" s="18" t="s">
        <v>3945</v>
      </c>
      <c r="D2" s="2"/>
      <c r="E2" s="2"/>
      <c r="F2" s="2"/>
      <c r="G2" s="2"/>
      <c r="H2" s="2"/>
      <c r="I2" s="2"/>
      <c r="J2" s="2"/>
      <c r="K2" s="2"/>
      <c r="L2" s="2"/>
      <c r="M2" s="2"/>
      <c r="N2" s="2"/>
      <c r="O2" s="2"/>
      <c r="P2" s="2"/>
      <c r="Q2" s="2"/>
      <c r="R2" s="2"/>
      <c r="S2" s="2"/>
      <c r="T2" s="2"/>
      <c r="U2" s="2"/>
      <c r="V2" s="2"/>
      <c r="W2" s="2"/>
      <c r="X2" s="2"/>
      <c r="Y2" s="2"/>
      <c r="Z2" s="2"/>
    </row>
    <row r="3" spans="1:26" x14ac:dyDescent="0.25">
      <c r="A3" s="2"/>
      <c r="B3" s="18" t="s">
        <v>67</v>
      </c>
      <c r="C3" s="18" t="s">
        <v>3946</v>
      </c>
      <c r="D3" s="2"/>
      <c r="E3" s="2"/>
      <c r="F3" s="2"/>
      <c r="G3" s="2"/>
      <c r="H3" s="2"/>
      <c r="I3" s="2"/>
      <c r="J3" s="2"/>
      <c r="K3" s="2"/>
      <c r="L3" s="2"/>
      <c r="M3" s="2"/>
      <c r="N3" s="2"/>
      <c r="O3" s="2"/>
      <c r="P3" s="2"/>
      <c r="Q3" s="2"/>
      <c r="R3" s="2"/>
      <c r="S3" s="2"/>
      <c r="T3" s="2"/>
      <c r="U3" s="2"/>
      <c r="V3" s="2"/>
      <c r="W3" s="2"/>
      <c r="X3" s="2"/>
      <c r="Y3" s="2"/>
      <c r="Z3" s="2"/>
    </row>
    <row r="4" spans="1:26" x14ac:dyDescent="0.25">
      <c r="A4" s="2"/>
      <c r="B4" s="18" t="s">
        <v>8</v>
      </c>
      <c r="C4" s="18" t="s">
        <v>3947</v>
      </c>
      <c r="D4" s="2"/>
      <c r="E4" s="2"/>
      <c r="F4" s="2"/>
      <c r="G4" s="2"/>
      <c r="H4" s="2"/>
      <c r="I4" s="2"/>
      <c r="J4" s="2"/>
      <c r="K4" s="2"/>
      <c r="L4" s="2"/>
      <c r="M4" s="2"/>
      <c r="N4" s="2"/>
      <c r="O4" s="2"/>
      <c r="P4" s="2"/>
      <c r="Q4" s="2"/>
      <c r="R4" s="2"/>
      <c r="S4" s="2"/>
      <c r="T4" s="2"/>
      <c r="U4" s="2"/>
      <c r="V4" s="2"/>
      <c r="W4" s="2"/>
      <c r="X4" s="2"/>
      <c r="Y4" s="2"/>
      <c r="Z4" s="2"/>
    </row>
    <row r="5" spans="1:26" x14ac:dyDescent="0.25">
      <c r="A5" s="2"/>
      <c r="B5" s="18" t="s">
        <v>65</v>
      </c>
      <c r="C5" s="18" t="s">
        <v>3948</v>
      </c>
      <c r="D5" s="2"/>
      <c r="E5" s="2"/>
      <c r="F5" s="2"/>
      <c r="G5" s="2"/>
      <c r="H5" s="2"/>
      <c r="I5" s="2"/>
      <c r="J5" s="2"/>
      <c r="K5" s="2"/>
      <c r="L5" s="2"/>
      <c r="M5" s="2"/>
      <c r="N5" s="2"/>
      <c r="O5" s="2"/>
      <c r="P5" s="2"/>
      <c r="Q5" s="2"/>
      <c r="R5" s="2"/>
      <c r="S5" s="2"/>
      <c r="T5" s="2"/>
      <c r="U5" s="2"/>
      <c r="V5" s="2"/>
      <c r="W5" s="2"/>
      <c r="X5" s="2"/>
      <c r="Y5" s="2"/>
      <c r="Z5" s="2"/>
    </row>
    <row r="6" spans="1:26" x14ac:dyDescent="0.25">
      <c r="A6" s="2"/>
      <c r="B6" s="18" t="s">
        <v>66</v>
      </c>
      <c r="C6" s="18" t="s">
        <v>3949</v>
      </c>
      <c r="D6" s="2"/>
      <c r="E6" s="2"/>
      <c r="F6" s="2"/>
      <c r="G6" s="2"/>
      <c r="H6" s="2"/>
      <c r="I6" s="2"/>
      <c r="J6" s="2"/>
      <c r="K6" s="2"/>
      <c r="L6" s="2"/>
      <c r="M6" s="2"/>
      <c r="N6" s="2"/>
      <c r="O6" s="2"/>
      <c r="P6" s="2"/>
      <c r="Q6" s="2"/>
      <c r="R6" s="2"/>
      <c r="S6" s="2"/>
      <c r="T6" s="2"/>
      <c r="U6" s="2"/>
      <c r="V6" s="2"/>
      <c r="W6" s="2"/>
      <c r="X6" s="2"/>
      <c r="Y6" s="2"/>
      <c r="Z6" s="2"/>
    </row>
    <row r="7" spans="1:26" x14ac:dyDescent="0.25">
      <c r="A7" s="2"/>
      <c r="B7" s="18" t="s">
        <v>904</v>
      </c>
      <c r="C7" s="18" t="s">
        <v>3950</v>
      </c>
      <c r="D7" s="2"/>
      <c r="E7" s="2"/>
      <c r="F7" s="2"/>
      <c r="G7" s="2"/>
      <c r="H7" s="2"/>
      <c r="I7" s="2"/>
      <c r="J7" s="2"/>
      <c r="K7" s="2"/>
      <c r="L7" s="2"/>
      <c r="M7" s="2"/>
      <c r="N7" s="2"/>
      <c r="O7" s="2"/>
      <c r="P7" s="2"/>
      <c r="Q7" s="2"/>
      <c r="R7" s="2"/>
      <c r="S7" s="2"/>
      <c r="T7" s="2"/>
      <c r="U7" s="2"/>
      <c r="V7" s="2"/>
      <c r="W7" s="2"/>
      <c r="X7" s="2"/>
      <c r="Y7" s="2"/>
      <c r="Z7" s="2"/>
    </row>
    <row r="8" spans="1:26" x14ac:dyDescent="0.25">
      <c r="A8" s="2"/>
      <c r="B8" s="18" t="s">
        <v>2</v>
      </c>
      <c r="C8" s="18" t="s">
        <v>3951</v>
      </c>
      <c r="D8" s="2"/>
      <c r="E8" s="2"/>
      <c r="F8" s="2"/>
      <c r="G8" s="2"/>
      <c r="H8" s="2"/>
      <c r="I8" s="2"/>
      <c r="J8" s="2"/>
      <c r="K8" s="2"/>
      <c r="L8" s="2"/>
      <c r="M8" s="2"/>
      <c r="N8" s="2"/>
      <c r="O8" s="2"/>
      <c r="P8" s="2"/>
      <c r="Q8" s="2"/>
      <c r="R8" s="2"/>
      <c r="S8" s="2"/>
      <c r="T8" s="2"/>
      <c r="U8" s="2"/>
      <c r="V8" s="2"/>
      <c r="W8" s="2"/>
      <c r="X8" s="2"/>
      <c r="Y8" s="2"/>
      <c r="Z8" s="2"/>
    </row>
    <row r="9" spans="1:26" x14ac:dyDescent="0.25">
      <c r="A9" s="2"/>
      <c r="B9" s="18" t="s">
        <v>3952</v>
      </c>
      <c r="C9" s="18" t="s">
        <v>3953</v>
      </c>
      <c r="D9" s="2"/>
      <c r="E9" s="2"/>
      <c r="F9" s="2"/>
      <c r="G9" s="2"/>
      <c r="H9" s="2"/>
      <c r="I9" s="2"/>
      <c r="J9" s="2"/>
      <c r="K9" s="2"/>
      <c r="L9" s="2"/>
      <c r="M9" s="2"/>
      <c r="N9" s="2"/>
      <c r="O9" s="2"/>
      <c r="P9" s="2"/>
      <c r="Q9" s="2"/>
      <c r="R9" s="2"/>
      <c r="S9" s="2"/>
      <c r="T9" s="2"/>
      <c r="U9" s="2"/>
      <c r="V9" s="2"/>
      <c r="W9" s="2"/>
      <c r="X9" s="2"/>
      <c r="Y9" s="2"/>
      <c r="Z9" s="2"/>
    </row>
    <row r="10" spans="1:26" x14ac:dyDescent="0.25">
      <c r="A10" s="2"/>
      <c r="B10" s="18" t="s">
        <v>9</v>
      </c>
      <c r="C10" s="18" t="s">
        <v>3954</v>
      </c>
      <c r="D10" s="2"/>
      <c r="E10" s="2"/>
      <c r="F10" s="2"/>
      <c r="G10" s="2"/>
      <c r="H10" s="2"/>
      <c r="I10" s="2"/>
      <c r="J10" s="2"/>
      <c r="K10" s="2"/>
      <c r="L10" s="2"/>
      <c r="M10" s="2"/>
      <c r="N10" s="2"/>
      <c r="O10" s="2"/>
      <c r="P10" s="2"/>
      <c r="Q10" s="2"/>
      <c r="R10" s="2"/>
      <c r="S10" s="2"/>
      <c r="T10" s="2"/>
      <c r="U10" s="2"/>
      <c r="V10" s="2"/>
      <c r="W10" s="2"/>
      <c r="X10" s="2"/>
      <c r="Y10" s="2"/>
      <c r="Z10" s="2"/>
    </row>
    <row r="11" spans="1:26" x14ac:dyDescent="0.25">
      <c r="A11" s="2"/>
      <c r="B11" s="18" t="s">
        <v>4</v>
      </c>
      <c r="C11" s="18" t="s">
        <v>3955</v>
      </c>
      <c r="D11" s="2"/>
      <c r="E11" s="2"/>
      <c r="F11" s="2"/>
      <c r="G11" s="2"/>
      <c r="H11" s="2"/>
      <c r="I11" s="2"/>
      <c r="J11" s="2"/>
      <c r="K11" s="2"/>
      <c r="L11" s="2"/>
      <c r="M11" s="2"/>
      <c r="N11" s="2"/>
      <c r="O11" s="2"/>
      <c r="P11" s="2"/>
      <c r="Q11" s="2"/>
      <c r="R11" s="2"/>
      <c r="S11" s="2"/>
      <c r="T11" s="2"/>
      <c r="U11" s="2"/>
      <c r="V11" s="2"/>
      <c r="W11" s="2"/>
      <c r="X11" s="2"/>
      <c r="Y11" s="2"/>
      <c r="Z11" s="2"/>
    </row>
    <row r="12" spans="1:26" x14ac:dyDescent="0.25">
      <c r="A12" s="2"/>
      <c r="B12" s="18" t="s">
        <v>1</v>
      </c>
      <c r="C12" s="18" t="s">
        <v>3956</v>
      </c>
      <c r="D12" s="2"/>
      <c r="E12" s="2"/>
      <c r="F12" s="2"/>
      <c r="G12" s="2"/>
      <c r="H12" s="2"/>
      <c r="I12" s="2"/>
      <c r="J12" s="2"/>
      <c r="K12" s="2"/>
      <c r="L12" s="2"/>
      <c r="M12" s="2"/>
      <c r="N12" s="2"/>
      <c r="O12" s="2"/>
      <c r="P12" s="2"/>
      <c r="Q12" s="2"/>
      <c r="R12" s="2"/>
      <c r="S12" s="2"/>
      <c r="T12" s="2"/>
      <c r="U12" s="2"/>
      <c r="V12" s="2"/>
      <c r="W12" s="2"/>
      <c r="X12" s="2"/>
      <c r="Y12" s="2"/>
      <c r="Z12" s="2"/>
    </row>
    <row r="13" spans="1:26" x14ac:dyDescent="0.25">
      <c r="A13" s="2"/>
      <c r="B13" s="18" t="s">
        <v>5</v>
      </c>
      <c r="C13" s="18" t="s">
        <v>3957</v>
      </c>
      <c r="D13" s="2"/>
      <c r="E13" s="2"/>
      <c r="F13" s="2"/>
      <c r="G13" s="2"/>
      <c r="H13" s="2"/>
      <c r="I13" s="2"/>
      <c r="J13" s="2"/>
      <c r="K13" s="2"/>
      <c r="L13" s="2"/>
      <c r="M13" s="2"/>
      <c r="N13" s="2"/>
      <c r="O13" s="2"/>
      <c r="P13" s="2"/>
      <c r="Q13" s="2"/>
      <c r="R13" s="2"/>
      <c r="S13" s="2"/>
      <c r="T13" s="2"/>
      <c r="U13" s="2"/>
      <c r="V13" s="2"/>
      <c r="W13" s="2"/>
      <c r="X13" s="2"/>
      <c r="Y13" s="2"/>
      <c r="Z13" s="2"/>
    </row>
    <row r="14" spans="1:26" x14ac:dyDescent="0.25">
      <c r="A14" s="2"/>
      <c r="B14" s="18" t="s">
        <v>62</v>
      </c>
      <c r="C14" s="18" t="s">
        <v>3958</v>
      </c>
      <c r="D14" s="2"/>
      <c r="E14" s="2"/>
      <c r="F14" s="2"/>
      <c r="G14" s="2"/>
      <c r="H14" s="2"/>
      <c r="I14" s="2"/>
      <c r="J14" s="2"/>
      <c r="K14" s="2"/>
      <c r="L14" s="2"/>
      <c r="M14" s="2"/>
      <c r="N14" s="2"/>
      <c r="O14" s="2"/>
      <c r="P14" s="2"/>
      <c r="Q14" s="2"/>
      <c r="R14" s="2"/>
      <c r="S14" s="2"/>
      <c r="T14" s="2"/>
      <c r="U14" s="2"/>
      <c r="V14" s="2"/>
      <c r="W14" s="2"/>
      <c r="X14" s="2"/>
      <c r="Y14" s="2"/>
      <c r="Z14" s="2"/>
    </row>
    <row r="15" spans="1:26" x14ac:dyDescent="0.25">
      <c r="A15" s="2"/>
      <c r="B15" s="18" t="s">
        <v>63</v>
      </c>
      <c r="C15" s="18" t="s">
        <v>3959</v>
      </c>
      <c r="D15" s="2"/>
      <c r="E15" s="2"/>
      <c r="F15" s="2"/>
      <c r="G15" s="2"/>
      <c r="H15" s="2"/>
      <c r="I15" s="2"/>
      <c r="J15" s="2"/>
      <c r="K15" s="2"/>
      <c r="L15" s="2"/>
      <c r="M15" s="2"/>
      <c r="N15" s="2"/>
      <c r="O15" s="2"/>
      <c r="P15" s="2"/>
      <c r="Q15" s="2"/>
      <c r="R15" s="2"/>
      <c r="S15" s="2"/>
      <c r="T15" s="2"/>
      <c r="U15" s="2"/>
      <c r="V15" s="2"/>
      <c r="W15" s="2"/>
      <c r="X15" s="2"/>
      <c r="Y15" s="2"/>
      <c r="Z15" s="2"/>
    </row>
    <row r="16" spans="1:26" x14ac:dyDescent="0.25">
      <c r="A16" s="2"/>
      <c r="B16" s="18" t="s">
        <v>13</v>
      </c>
      <c r="C16" s="18" t="s">
        <v>3960</v>
      </c>
      <c r="D16" s="2"/>
      <c r="E16" s="2"/>
      <c r="F16" s="2"/>
      <c r="G16" s="2"/>
      <c r="H16" s="2"/>
      <c r="I16" s="2"/>
      <c r="J16" s="2"/>
      <c r="K16" s="2"/>
      <c r="L16" s="2"/>
      <c r="M16" s="2"/>
      <c r="N16" s="2"/>
      <c r="O16" s="2"/>
      <c r="P16" s="2"/>
      <c r="Q16" s="2"/>
      <c r="R16" s="2"/>
      <c r="S16" s="2"/>
      <c r="T16" s="2"/>
      <c r="U16" s="2"/>
      <c r="V16" s="2"/>
      <c r="W16" s="2"/>
      <c r="X16" s="2"/>
      <c r="Y16" s="2"/>
      <c r="Z16" s="2"/>
    </row>
    <row r="17" spans="1:26" x14ac:dyDescent="0.25">
      <c r="A17" s="2"/>
      <c r="B17" s="18" t="s">
        <v>12</v>
      </c>
      <c r="C17" s="18" t="s">
        <v>3961</v>
      </c>
      <c r="D17" s="2"/>
      <c r="E17" s="2"/>
      <c r="F17" s="2"/>
      <c r="G17" s="2"/>
      <c r="H17" s="2"/>
      <c r="I17" s="2"/>
      <c r="J17" s="2"/>
      <c r="K17" s="2"/>
      <c r="L17" s="2"/>
      <c r="M17" s="2"/>
      <c r="N17" s="2"/>
      <c r="O17" s="2"/>
      <c r="P17" s="2"/>
      <c r="Q17" s="2"/>
      <c r="R17" s="2"/>
      <c r="S17" s="2"/>
      <c r="T17" s="2"/>
      <c r="U17" s="2"/>
      <c r="V17" s="2"/>
      <c r="W17" s="2"/>
      <c r="X17" s="2"/>
      <c r="Y17" s="2"/>
      <c r="Z17" s="2"/>
    </row>
    <row r="18" spans="1:26" x14ac:dyDescent="0.25">
      <c r="A18" s="2"/>
      <c r="B18" s="18" t="s">
        <v>10</v>
      </c>
      <c r="C18" s="18" t="s">
        <v>3962</v>
      </c>
      <c r="D18" s="2"/>
      <c r="E18" s="2"/>
      <c r="F18" s="2"/>
      <c r="G18" s="2"/>
      <c r="H18" s="2"/>
      <c r="I18" s="2"/>
      <c r="J18" s="2"/>
      <c r="K18" s="2"/>
      <c r="L18" s="2"/>
      <c r="M18" s="2"/>
      <c r="N18" s="2"/>
      <c r="O18" s="2"/>
      <c r="P18" s="2"/>
      <c r="Q18" s="2"/>
      <c r="R18" s="2"/>
      <c r="S18" s="2"/>
      <c r="T18" s="2"/>
      <c r="U18" s="2"/>
      <c r="V18" s="2"/>
      <c r="W18" s="2"/>
      <c r="X18" s="2"/>
      <c r="Y18" s="2"/>
      <c r="Z18" s="2"/>
    </row>
    <row r="19" spans="1:26" x14ac:dyDescent="0.25">
      <c r="A19" s="2"/>
      <c r="B19" s="18" t="s">
        <v>1366</v>
      </c>
      <c r="C19" s="18" t="s">
        <v>3963</v>
      </c>
      <c r="D19" s="2"/>
      <c r="E19" s="2"/>
      <c r="F19" s="2"/>
      <c r="G19" s="2"/>
      <c r="H19" s="2"/>
      <c r="I19" s="2"/>
      <c r="J19" s="2"/>
      <c r="K19" s="2"/>
      <c r="L19" s="2"/>
      <c r="M19" s="2"/>
      <c r="N19" s="2"/>
      <c r="O19" s="2"/>
      <c r="P19" s="2"/>
      <c r="Q19" s="2"/>
      <c r="R19" s="2"/>
      <c r="S19" s="2"/>
      <c r="T19" s="2"/>
      <c r="U19" s="2"/>
      <c r="V19" s="2"/>
      <c r="W19" s="2"/>
      <c r="X19" s="2"/>
      <c r="Y19" s="2"/>
      <c r="Z19" s="2"/>
    </row>
    <row r="20" spans="1:26" x14ac:dyDescent="0.25">
      <c r="A20" s="2"/>
      <c r="B20" s="18" t="s">
        <v>69</v>
      </c>
      <c r="C20" s="18" t="s">
        <v>3964</v>
      </c>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
      <c r="B21" s="18" t="s">
        <v>7</v>
      </c>
      <c r="C21" s="18" t="s">
        <v>3965</v>
      </c>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
      <c r="B22" s="18" t="s">
        <v>106</v>
      </c>
      <c r="C22" s="18" t="s">
        <v>3966</v>
      </c>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
      <c r="B23" s="18" t="s">
        <v>1714</v>
      </c>
      <c r="C23" s="18" t="s">
        <v>3967</v>
      </c>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2"/>
      <c r="B24" s="18" t="s">
        <v>1721</v>
      </c>
      <c r="C24" s="18" t="s">
        <v>1728</v>
      </c>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2"/>
      <c r="B25" s="18" t="s">
        <v>1758</v>
      </c>
      <c r="C25" s="18" t="s">
        <v>1767</v>
      </c>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18" t="s">
        <v>1799</v>
      </c>
      <c r="C26" s="18" t="s">
        <v>3968</v>
      </c>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18" t="s">
        <v>1856</v>
      </c>
      <c r="C27" s="18" t="s">
        <v>3969</v>
      </c>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18" t="s">
        <v>1884</v>
      </c>
      <c r="C28" s="18" t="s">
        <v>3970</v>
      </c>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18" t="s">
        <v>1889</v>
      </c>
      <c r="C29" s="18" t="s">
        <v>3971</v>
      </c>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18" t="s">
        <v>1895</v>
      </c>
      <c r="C30" s="18" t="s">
        <v>1903</v>
      </c>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18" t="s">
        <v>576</v>
      </c>
      <c r="C31" s="18" t="s">
        <v>3972</v>
      </c>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18" t="s">
        <v>1997</v>
      </c>
      <c r="C32" s="18" t="s">
        <v>3973</v>
      </c>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18" t="s">
        <v>2178</v>
      </c>
      <c r="C33" s="18" t="s">
        <v>3974</v>
      </c>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18" t="s">
        <v>3975</v>
      </c>
      <c r="C34" s="18" t="s">
        <v>3976</v>
      </c>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18" t="s">
        <v>2227</v>
      </c>
      <c r="C35" s="18" t="s">
        <v>3977</v>
      </c>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18" t="s">
        <v>2254</v>
      </c>
      <c r="C36" s="18" t="s">
        <v>3978</v>
      </c>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18" t="s">
        <v>709</v>
      </c>
      <c r="C37" s="18" t="s">
        <v>3979</v>
      </c>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18" t="s">
        <v>3980</v>
      </c>
      <c r="C38" s="18" t="s">
        <v>3981</v>
      </c>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18" t="s">
        <v>3982</v>
      </c>
      <c r="C39" s="18" t="s">
        <v>3983</v>
      </c>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18" t="s">
        <v>2305</v>
      </c>
      <c r="C40" s="18" t="s">
        <v>3984</v>
      </c>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18" t="s">
        <v>2315</v>
      </c>
      <c r="C41" s="18" t="s">
        <v>3985</v>
      </c>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18" t="s">
        <v>2221</v>
      </c>
      <c r="C42" s="18" t="s">
        <v>3986</v>
      </c>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18" t="s">
        <v>3987</v>
      </c>
      <c r="C43" s="18" t="s">
        <v>3988</v>
      </c>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18" t="s">
        <v>2337</v>
      </c>
      <c r="C44" s="18" t="s">
        <v>3989</v>
      </c>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18" t="s">
        <v>3990</v>
      </c>
      <c r="C45" s="18" t="s">
        <v>3991</v>
      </c>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18" t="s">
        <v>2341</v>
      </c>
      <c r="C46" s="18" t="s">
        <v>3992</v>
      </c>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18" t="s">
        <v>2440</v>
      </c>
      <c r="C47" s="18" t="s">
        <v>3993</v>
      </c>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18" t="s">
        <v>3994</v>
      </c>
      <c r="C48" s="18" t="s">
        <v>3995</v>
      </c>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18" t="s">
        <v>2496</v>
      </c>
      <c r="C49" s="18" t="s">
        <v>3996</v>
      </c>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18" t="s">
        <v>2208</v>
      </c>
      <c r="C50" s="18" t="s">
        <v>3997</v>
      </c>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18" t="s">
        <v>2542</v>
      </c>
      <c r="C51" s="18" t="s">
        <v>3998</v>
      </c>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18" t="s">
        <v>88</v>
      </c>
      <c r="C52" s="18" t="s">
        <v>3999</v>
      </c>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18" t="s">
        <v>2579</v>
      </c>
      <c r="C53" s="18" t="s">
        <v>4000</v>
      </c>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18" t="s">
        <v>4001</v>
      </c>
      <c r="C54" s="18" t="s">
        <v>4002</v>
      </c>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18" t="s">
        <v>2632</v>
      </c>
      <c r="C55" s="18" t="s">
        <v>4003</v>
      </c>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18" t="s">
        <v>2650</v>
      </c>
      <c r="C56" s="18" t="s">
        <v>4004</v>
      </c>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18" t="s">
        <v>763</v>
      </c>
      <c r="C57" s="18" t="s">
        <v>4005</v>
      </c>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18" t="s">
        <v>2723</v>
      </c>
      <c r="C58" s="18" t="s">
        <v>4006</v>
      </c>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18" t="s">
        <v>2747</v>
      </c>
      <c r="C59" s="18" t="s">
        <v>4007</v>
      </c>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18" t="s">
        <v>6</v>
      </c>
      <c r="C60" s="18" t="s">
        <v>4008</v>
      </c>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18" t="s">
        <v>4009</v>
      </c>
      <c r="C61" s="18" t="s">
        <v>4010</v>
      </c>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18" t="s">
        <v>128</v>
      </c>
      <c r="C62" s="18" t="s">
        <v>4011</v>
      </c>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18" t="s">
        <v>117</v>
      </c>
      <c r="C63" s="18" t="s">
        <v>4012</v>
      </c>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18" t="s">
        <v>2879</v>
      </c>
      <c r="C64" s="18" t="s">
        <v>4013</v>
      </c>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18" t="s">
        <v>4014</v>
      </c>
      <c r="C65" s="18"/>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18" t="s">
        <v>3196</v>
      </c>
      <c r="C66" s="18" t="s">
        <v>4015</v>
      </c>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18" t="s">
        <v>2914</v>
      </c>
      <c r="C67" s="18" t="s">
        <v>4016</v>
      </c>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18" t="s">
        <v>799</v>
      </c>
      <c r="C68" s="18" t="s">
        <v>4017</v>
      </c>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19"/>
      <c r="C69" s="4"/>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19"/>
      <c r="C70" s="4"/>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19"/>
      <c r="C71" s="4"/>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19"/>
      <c r="C72" s="4"/>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19"/>
      <c r="C73" s="4"/>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19"/>
      <c r="C74" s="4"/>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19"/>
      <c r="C75" s="4"/>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19"/>
      <c r="C76" s="4"/>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19"/>
      <c r="C77" s="4"/>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19"/>
      <c r="C78" s="4"/>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19"/>
      <c r="C79" s="4"/>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19"/>
      <c r="C80" s="4"/>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19"/>
      <c r="C81" s="4"/>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19"/>
      <c r="C82" s="4"/>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19"/>
      <c r="C83" s="4"/>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19"/>
      <c r="C84" s="4"/>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19"/>
      <c r="C85" s="4"/>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19"/>
      <c r="C86" s="4"/>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19"/>
      <c r="C87" s="4"/>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19"/>
      <c r="C88" s="4"/>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19"/>
      <c r="C89" s="4"/>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19"/>
      <c r="C90" s="4"/>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19"/>
      <c r="C91" s="4"/>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19"/>
      <c r="C92" s="4"/>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19"/>
      <c r="C93" s="4"/>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19"/>
      <c r="C94" s="4"/>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19"/>
      <c r="C95" s="4"/>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19"/>
      <c r="C96" s="4"/>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19"/>
      <c r="C97" s="4"/>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19"/>
      <c r="C98" s="4"/>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19"/>
      <c r="C99" s="4"/>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19"/>
      <c r="C100" s="4"/>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19"/>
      <c r="C101" s="4"/>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19"/>
      <c r="C102" s="4"/>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19"/>
      <c r="C103" s="4"/>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19"/>
      <c r="C104" s="4"/>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19"/>
      <c r="C105" s="4"/>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19"/>
      <c r="C106" s="4"/>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19"/>
      <c r="C107" s="4"/>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19"/>
      <c r="C108" s="4"/>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19"/>
      <c r="C109" s="4"/>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19"/>
      <c r="C110" s="4"/>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19"/>
      <c r="C111" s="4"/>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19"/>
      <c r="C112" s="4"/>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19"/>
      <c r="C113" s="4"/>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19"/>
      <c r="C114" s="4"/>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19"/>
      <c r="C115" s="4"/>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19"/>
      <c r="C116" s="4"/>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19"/>
      <c r="C117" s="4"/>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19"/>
      <c r="C118" s="4"/>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19"/>
      <c r="C119" s="4"/>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19"/>
      <c r="C120" s="4"/>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19"/>
      <c r="C121" s="4"/>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19"/>
      <c r="C122" s="4"/>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19"/>
      <c r="C123" s="4"/>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19"/>
      <c r="C124" s="4"/>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19"/>
      <c r="C125" s="4"/>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19"/>
      <c r="C126" s="4"/>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19"/>
      <c r="C127" s="4"/>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19"/>
      <c r="C128" s="4"/>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19"/>
      <c r="C129" s="4"/>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19"/>
      <c r="C130" s="4"/>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19"/>
      <c r="C131" s="4"/>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19"/>
      <c r="C132" s="4"/>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19"/>
      <c r="C133" s="4"/>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19"/>
      <c r="C134" s="4"/>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19"/>
      <c r="C135" s="4"/>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19"/>
      <c r="C136" s="4"/>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19"/>
      <c r="C137" s="4"/>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19"/>
      <c r="C138" s="4"/>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19"/>
      <c r="C139" s="4"/>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19"/>
      <c r="C140" s="4"/>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19"/>
      <c r="C141" s="4"/>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19"/>
      <c r="C142" s="4"/>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19"/>
      <c r="C143" s="4"/>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19"/>
      <c r="C144" s="4"/>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19"/>
      <c r="C145" s="4"/>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19"/>
      <c r="C146" s="4"/>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19"/>
      <c r="C147" s="4"/>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19"/>
      <c r="C148" s="4"/>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19"/>
      <c r="C149" s="4"/>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19"/>
      <c r="C150" s="4"/>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19"/>
      <c r="C151" s="4"/>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19"/>
      <c r="C152" s="4"/>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19"/>
      <c r="C153" s="4"/>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19"/>
      <c r="C154" s="4"/>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19"/>
      <c r="C155" s="4"/>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19"/>
      <c r="C156" s="4"/>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19"/>
      <c r="C157" s="4"/>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19"/>
      <c r="C158" s="4"/>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19"/>
      <c r="C159" s="4"/>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19"/>
      <c r="C160" s="4"/>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19"/>
      <c r="C161" s="4"/>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19"/>
      <c r="C162" s="4"/>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19"/>
      <c r="C163" s="4"/>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19"/>
      <c r="C164" s="4"/>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19"/>
      <c r="C165" s="4"/>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19"/>
      <c r="C166" s="4"/>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19"/>
      <c r="C167" s="4"/>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19"/>
      <c r="C168" s="4"/>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19"/>
      <c r="C169" s="4"/>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19"/>
      <c r="C170" s="4"/>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19"/>
      <c r="C171" s="4"/>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19"/>
      <c r="C172" s="4"/>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19"/>
      <c r="C173" s="4"/>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19"/>
      <c r="C174" s="4"/>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19"/>
      <c r="C175" s="4"/>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19"/>
      <c r="C176" s="4"/>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19"/>
      <c r="C177" s="4"/>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19"/>
      <c r="C178" s="4"/>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19"/>
      <c r="C179" s="4"/>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19"/>
      <c r="C180" s="4"/>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19"/>
      <c r="C181" s="4"/>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19"/>
      <c r="C182" s="4"/>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19"/>
      <c r="C183" s="4"/>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19"/>
      <c r="C184" s="4"/>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19"/>
      <c r="C185" s="4"/>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19"/>
      <c r="C186" s="4"/>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19"/>
      <c r="C187" s="4"/>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19"/>
      <c r="C188" s="4"/>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19"/>
      <c r="C189" s="4"/>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19"/>
      <c r="C190" s="4"/>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19"/>
      <c r="C191" s="4"/>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19"/>
      <c r="C192" s="4"/>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19"/>
      <c r="C193" s="4"/>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19"/>
      <c r="C194" s="4"/>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19"/>
      <c r="C195" s="4"/>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19"/>
      <c r="C196" s="4"/>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19"/>
      <c r="C197" s="4"/>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19"/>
      <c r="C198" s="4"/>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19"/>
      <c r="C199" s="4"/>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19"/>
      <c r="C200" s="4"/>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19"/>
      <c r="C201" s="4"/>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19"/>
      <c r="C202" s="4"/>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19"/>
      <c r="C203" s="4"/>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19"/>
      <c r="C204" s="4"/>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19"/>
      <c r="C205" s="4"/>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19"/>
      <c r="C206" s="4"/>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19"/>
      <c r="C207" s="4"/>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19"/>
      <c r="C208" s="4"/>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19"/>
      <c r="C209" s="4"/>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19"/>
      <c r="C210" s="4"/>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19"/>
      <c r="C211" s="4"/>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19"/>
      <c r="C212" s="4"/>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19"/>
      <c r="C213" s="4"/>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19"/>
      <c r="C214" s="4"/>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19"/>
      <c r="C215" s="4"/>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19"/>
      <c r="C216" s="4"/>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19"/>
      <c r="C217" s="4"/>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19"/>
      <c r="C218" s="4"/>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19"/>
      <c r="C219" s="4"/>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19"/>
      <c r="C220" s="4"/>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19"/>
      <c r="C221" s="4"/>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19"/>
      <c r="C222" s="4"/>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19"/>
      <c r="C223" s="4"/>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19"/>
      <c r="C224" s="4"/>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19"/>
      <c r="C225" s="4"/>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19"/>
      <c r="C226" s="4"/>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19"/>
      <c r="C227" s="4"/>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19"/>
      <c r="C228" s="4"/>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19"/>
      <c r="C229" s="4"/>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19"/>
      <c r="C230" s="4"/>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19"/>
      <c r="C231" s="4"/>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19"/>
      <c r="C232" s="4"/>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19"/>
      <c r="C233" s="4"/>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19"/>
      <c r="C234" s="4"/>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19"/>
      <c r="C235" s="4"/>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19"/>
      <c r="C236" s="4"/>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19"/>
      <c r="C237" s="4"/>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19"/>
      <c r="C238" s="4"/>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19"/>
      <c r="C239" s="4"/>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19"/>
      <c r="C240" s="4"/>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19"/>
      <c r="C241" s="4"/>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19"/>
      <c r="C242" s="4"/>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19"/>
      <c r="C243" s="4"/>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19"/>
      <c r="C244" s="4"/>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19"/>
      <c r="C245" s="4"/>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19"/>
      <c r="C246" s="4"/>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19"/>
      <c r="C247" s="4"/>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19"/>
      <c r="C248" s="4"/>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19"/>
      <c r="C249" s="4"/>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19"/>
      <c r="C250" s="4"/>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19"/>
      <c r="C251" s="4"/>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19"/>
      <c r="C252" s="4"/>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19"/>
      <c r="C253" s="4"/>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19"/>
      <c r="C254" s="4"/>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19"/>
      <c r="C255" s="4"/>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19"/>
      <c r="C256" s="4"/>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19"/>
      <c r="C257" s="4"/>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19"/>
      <c r="C258" s="4"/>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19"/>
      <c r="C259" s="4"/>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19"/>
      <c r="C260" s="4"/>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19"/>
      <c r="C261" s="4"/>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19"/>
      <c r="C262" s="4"/>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19"/>
      <c r="C263" s="4"/>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19"/>
      <c r="C264" s="4"/>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19"/>
      <c r="C265" s="4"/>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19"/>
      <c r="C266" s="4"/>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19"/>
      <c r="C267" s="4"/>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19"/>
      <c r="C268" s="4"/>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19"/>
      <c r="C269" s="4"/>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19"/>
      <c r="C270" s="4"/>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19"/>
      <c r="C271" s="4"/>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19"/>
      <c r="C272" s="4"/>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19"/>
      <c r="C273" s="4"/>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19"/>
      <c r="C274" s="4"/>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19"/>
      <c r="C275" s="4"/>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19"/>
      <c r="C276" s="4"/>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19"/>
      <c r="C277" s="4"/>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19"/>
      <c r="C278" s="4"/>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19"/>
      <c r="C279" s="4"/>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19"/>
      <c r="C280" s="4"/>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19"/>
      <c r="C281" s="4"/>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19"/>
      <c r="C282" s="4"/>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19"/>
      <c r="C283" s="4"/>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19"/>
      <c r="C284" s="4"/>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19"/>
      <c r="C285" s="4"/>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19"/>
      <c r="C286" s="4"/>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19"/>
      <c r="C287" s="4"/>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19"/>
      <c r="C288" s="4"/>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19"/>
      <c r="C289" s="4"/>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19"/>
      <c r="C290" s="4"/>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19"/>
      <c r="C291" s="4"/>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19"/>
      <c r="C292" s="4"/>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19"/>
      <c r="C293" s="4"/>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19"/>
      <c r="C294" s="4"/>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19"/>
      <c r="C295" s="4"/>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19"/>
      <c r="C296" s="4"/>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19"/>
      <c r="C297" s="4"/>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19"/>
      <c r="C298" s="4"/>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19"/>
      <c r="C299" s="4"/>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19"/>
      <c r="C300" s="4"/>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19"/>
      <c r="C301" s="4"/>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19"/>
      <c r="C302" s="4"/>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19"/>
      <c r="C303" s="4"/>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19"/>
      <c r="C304" s="4"/>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19"/>
      <c r="C305" s="4"/>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19"/>
      <c r="C306" s="4"/>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19"/>
      <c r="C307" s="4"/>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19"/>
      <c r="C308" s="4"/>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19"/>
      <c r="C309" s="4"/>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19"/>
      <c r="C310" s="4"/>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19"/>
      <c r="C311" s="4"/>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19"/>
      <c r="C312" s="4"/>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19"/>
      <c r="C313" s="4"/>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19"/>
      <c r="C314" s="4"/>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19"/>
      <c r="C315" s="4"/>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19"/>
      <c r="C316" s="4"/>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19"/>
      <c r="C317" s="4"/>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19"/>
      <c r="C318" s="4"/>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19"/>
      <c r="C319" s="4"/>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19"/>
      <c r="C320" s="4"/>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19"/>
      <c r="C321" s="4"/>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19"/>
      <c r="C322" s="4"/>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19"/>
      <c r="C323" s="4"/>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19"/>
      <c r="C324" s="4"/>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19"/>
      <c r="C325" s="4"/>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19"/>
      <c r="C326" s="4"/>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19"/>
      <c r="C327" s="4"/>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19"/>
      <c r="C328" s="4"/>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19"/>
      <c r="C329" s="4"/>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19"/>
      <c r="C330" s="4"/>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19"/>
      <c r="C331" s="4"/>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19"/>
      <c r="C332" s="4"/>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19"/>
      <c r="C333" s="4"/>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19"/>
      <c r="C334" s="4"/>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19"/>
      <c r="C335" s="4"/>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19"/>
      <c r="C336" s="4"/>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19"/>
      <c r="C337" s="4"/>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19"/>
      <c r="C338" s="4"/>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19"/>
      <c r="C339" s="4"/>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19"/>
      <c r="C340" s="4"/>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19"/>
      <c r="C341" s="4"/>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19"/>
      <c r="C342" s="4"/>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19"/>
      <c r="C343" s="4"/>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19"/>
      <c r="C344" s="4"/>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19"/>
      <c r="C345" s="4"/>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19"/>
      <c r="C346" s="4"/>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19"/>
      <c r="C347" s="4"/>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19"/>
      <c r="C348" s="4"/>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19"/>
      <c r="C349" s="4"/>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19"/>
      <c r="C350" s="4"/>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19"/>
      <c r="C351" s="4"/>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19"/>
      <c r="C352" s="4"/>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19"/>
      <c r="C353" s="4"/>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19"/>
      <c r="C354" s="4"/>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19"/>
      <c r="C355" s="4"/>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19"/>
      <c r="C356" s="4"/>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19"/>
      <c r="C357" s="4"/>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19"/>
      <c r="C358" s="4"/>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19"/>
      <c r="C359" s="4"/>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19"/>
      <c r="C360" s="4"/>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19"/>
      <c r="C361" s="4"/>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19"/>
      <c r="C362" s="4"/>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19"/>
      <c r="C363" s="4"/>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19"/>
      <c r="C364" s="4"/>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19"/>
      <c r="C365" s="4"/>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19"/>
      <c r="C366" s="4"/>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19"/>
      <c r="C367" s="4"/>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19"/>
      <c r="C368" s="4"/>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19"/>
      <c r="C369" s="4"/>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19"/>
      <c r="C370" s="4"/>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19"/>
      <c r="C371" s="4"/>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19"/>
      <c r="C372" s="4"/>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19"/>
      <c r="C373" s="4"/>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19"/>
      <c r="C374" s="4"/>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19"/>
      <c r="C375" s="4"/>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19"/>
      <c r="C376" s="4"/>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19"/>
      <c r="C377" s="4"/>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19"/>
      <c r="C378" s="4"/>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19"/>
      <c r="C379" s="4"/>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19"/>
      <c r="C380" s="4"/>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19"/>
      <c r="C381" s="4"/>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19"/>
      <c r="C382" s="4"/>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19"/>
      <c r="C383" s="4"/>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19"/>
      <c r="C384" s="4"/>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19"/>
      <c r="C385" s="4"/>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19"/>
      <c r="C386" s="4"/>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19"/>
      <c r="C387" s="4"/>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19"/>
      <c r="C388" s="4"/>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19"/>
      <c r="C389" s="4"/>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19"/>
      <c r="C390" s="4"/>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19"/>
      <c r="C391" s="4"/>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19"/>
      <c r="C392" s="4"/>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19"/>
      <c r="C393" s="4"/>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19"/>
      <c r="C394" s="4"/>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19"/>
      <c r="C395" s="4"/>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19"/>
      <c r="C396" s="4"/>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19"/>
      <c r="C397" s="4"/>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19"/>
      <c r="C398" s="4"/>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19"/>
      <c r="C399" s="4"/>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19"/>
      <c r="C400" s="4"/>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19"/>
      <c r="C401" s="4"/>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19"/>
      <c r="C402" s="4"/>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19"/>
      <c r="C403" s="4"/>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19"/>
      <c r="C404" s="4"/>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19"/>
      <c r="C405" s="4"/>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19"/>
      <c r="C406" s="4"/>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19"/>
      <c r="C407" s="4"/>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19"/>
      <c r="C408" s="4"/>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19"/>
      <c r="C409" s="4"/>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19"/>
      <c r="C410" s="4"/>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19"/>
      <c r="C411" s="4"/>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19"/>
      <c r="C412" s="4"/>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19"/>
      <c r="C413" s="4"/>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19"/>
      <c r="C414" s="4"/>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19"/>
      <c r="C415" s="4"/>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19"/>
      <c r="C416" s="4"/>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19"/>
      <c r="C417" s="4"/>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19"/>
      <c r="C418" s="4"/>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19"/>
      <c r="C419" s="4"/>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19"/>
      <c r="C420" s="4"/>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19"/>
      <c r="C421" s="4"/>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19"/>
      <c r="C422" s="4"/>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19"/>
      <c r="C423" s="4"/>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19"/>
      <c r="C424" s="4"/>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19"/>
      <c r="C425" s="4"/>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19"/>
      <c r="C426" s="4"/>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19"/>
      <c r="C427" s="4"/>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19"/>
      <c r="C428" s="4"/>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19"/>
      <c r="C429" s="4"/>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19"/>
      <c r="C430" s="4"/>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19"/>
      <c r="C431" s="4"/>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19"/>
      <c r="C432" s="4"/>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19"/>
      <c r="C433" s="4"/>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19"/>
      <c r="C434" s="4"/>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19"/>
      <c r="C435" s="4"/>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19"/>
      <c r="C436" s="4"/>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19"/>
      <c r="C437" s="4"/>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19"/>
      <c r="C438" s="4"/>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19"/>
      <c r="C439" s="4"/>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19"/>
      <c r="C440" s="4"/>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19"/>
      <c r="C441" s="4"/>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19"/>
      <c r="C442" s="4"/>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19"/>
      <c r="C443" s="4"/>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19"/>
      <c r="C444" s="4"/>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19"/>
      <c r="C445" s="4"/>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19"/>
      <c r="C446" s="4"/>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19"/>
      <c r="C447" s="4"/>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19"/>
      <c r="C448" s="4"/>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19"/>
      <c r="C449" s="4"/>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19"/>
      <c r="C450" s="4"/>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19"/>
      <c r="C451" s="4"/>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19"/>
      <c r="C452" s="4"/>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19"/>
      <c r="C453" s="4"/>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19"/>
      <c r="C454" s="4"/>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19"/>
      <c r="C455" s="4"/>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19"/>
      <c r="C456" s="4"/>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19"/>
      <c r="C457" s="4"/>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19"/>
      <c r="C458" s="4"/>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19"/>
      <c r="C459" s="4"/>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19"/>
      <c r="C460" s="4"/>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19"/>
      <c r="C461" s="4"/>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19"/>
      <c r="C462" s="4"/>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19"/>
      <c r="C463" s="4"/>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19"/>
      <c r="C464" s="4"/>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19"/>
      <c r="C465" s="4"/>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19"/>
      <c r="C466" s="4"/>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19"/>
      <c r="C467" s="4"/>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19"/>
      <c r="C468" s="4"/>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19"/>
      <c r="C469" s="4"/>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19"/>
      <c r="C470" s="4"/>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19"/>
      <c r="C471" s="4"/>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19"/>
      <c r="C472" s="4"/>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19"/>
      <c r="C473" s="4"/>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19"/>
      <c r="C474" s="4"/>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19"/>
      <c r="C475" s="4"/>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19"/>
      <c r="C476" s="4"/>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19"/>
      <c r="C477" s="4"/>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19"/>
      <c r="C478" s="4"/>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19"/>
      <c r="C479" s="4"/>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19"/>
      <c r="C480" s="4"/>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19"/>
      <c r="C481" s="4"/>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19"/>
      <c r="C482" s="4"/>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19"/>
      <c r="C483" s="4"/>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19"/>
      <c r="C484" s="4"/>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19"/>
      <c r="C485" s="4"/>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19"/>
      <c r="C486" s="4"/>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19"/>
      <c r="C487" s="4"/>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19"/>
      <c r="C488" s="4"/>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19"/>
      <c r="C489" s="4"/>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19"/>
      <c r="C490" s="4"/>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19"/>
      <c r="C491" s="4"/>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19"/>
      <c r="C492" s="4"/>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19"/>
      <c r="C493" s="4"/>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19"/>
      <c r="C494" s="4"/>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19"/>
      <c r="C495" s="4"/>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19"/>
      <c r="C496" s="4"/>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19"/>
      <c r="C497" s="4"/>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19"/>
      <c r="C498" s="4"/>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19"/>
      <c r="C499" s="4"/>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19"/>
      <c r="C500" s="4"/>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19"/>
      <c r="C501" s="4"/>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19"/>
      <c r="C502" s="4"/>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19"/>
      <c r="C503" s="4"/>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19"/>
      <c r="C504" s="4"/>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19"/>
      <c r="C505" s="4"/>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19"/>
      <c r="C506" s="4"/>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19"/>
      <c r="C507" s="4"/>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19"/>
      <c r="C508" s="4"/>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19"/>
      <c r="C509" s="4"/>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19"/>
      <c r="C510" s="4"/>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19"/>
      <c r="C511" s="4"/>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19"/>
      <c r="C512" s="4"/>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19"/>
      <c r="C513" s="4"/>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19"/>
      <c r="C514" s="4"/>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19"/>
      <c r="C515" s="4"/>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19"/>
      <c r="C516" s="4"/>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19"/>
      <c r="C517" s="4"/>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19"/>
      <c r="C518" s="4"/>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19"/>
      <c r="C519" s="4"/>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19"/>
      <c r="C520" s="4"/>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19"/>
      <c r="C521" s="4"/>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19"/>
      <c r="C522" s="4"/>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19"/>
      <c r="C523" s="4"/>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19"/>
      <c r="C524" s="4"/>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19"/>
      <c r="C525" s="4"/>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19"/>
      <c r="C526" s="4"/>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19"/>
      <c r="C527" s="4"/>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19"/>
      <c r="C528" s="4"/>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19"/>
      <c r="C529" s="4"/>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19"/>
      <c r="C530" s="4"/>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19"/>
      <c r="C531" s="4"/>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19"/>
      <c r="C532" s="4"/>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19"/>
      <c r="C533" s="4"/>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19"/>
      <c r="C534" s="4"/>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19"/>
      <c r="C535" s="4"/>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19"/>
      <c r="C536" s="4"/>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19"/>
      <c r="C537" s="4"/>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19"/>
      <c r="C538" s="4"/>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19"/>
      <c r="C539" s="4"/>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19"/>
      <c r="C540" s="4"/>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19"/>
      <c r="C541" s="4"/>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19"/>
      <c r="C542" s="4"/>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19"/>
      <c r="C543" s="4"/>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19"/>
      <c r="C544" s="4"/>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19"/>
      <c r="C545" s="4"/>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19"/>
      <c r="C546" s="4"/>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19"/>
      <c r="C547" s="4"/>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19"/>
      <c r="C548" s="4"/>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19"/>
      <c r="C549" s="4"/>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19"/>
      <c r="C550" s="4"/>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19"/>
      <c r="C551" s="4"/>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19"/>
      <c r="C552" s="4"/>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19"/>
      <c r="C553" s="4"/>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19"/>
      <c r="C554" s="4"/>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19"/>
      <c r="C555" s="4"/>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19"/>
      <c r="C556" s="4"/>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19"/>
      <c r="C557" s="4"/>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19"/>
      <c r="C558" s="4"/>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19"/>
      <c r="C559" s="4"/>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19"/>
      <c r="C560" s="4"/>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19"/>
      <c r="C561" s="4"/>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19"/>
      <c r="C562" s="4"/>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19"/>
      <c r="C563" s="4"/>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19"/>
      <c r="C564" s="4"/>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19"/>
      <c r="C565" s="4"/>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19"/>
      <c r="C566" s="4"/>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19"/>
      <c r="C567" s="4"/>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19"/>
      <c r="C568" s="4"/>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19"/>
      <c r="C569" s="4"/>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19"/>
      <c r="C570" s="4"/>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19"/>
      <c r="C571" s="4"/>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19"/>
      <c r="C572" s="4"/>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19"/>
      <c r="C573" s="4"/>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19"/>
      <c r="C574" s="4"/>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19"/>
      <c r="C575" s="4"/>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19"/>
      <c r="C576" s="4"/>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19"/>
      <c r="C577" s="4"/>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19"/>
      <c r="C578" s="4"/>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19"/>
      <c r="C579" s="4"/>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19"/>
      <c r="C580" s="4"/>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19"/>
      <c r="C581" s="4"/>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19"/>
      <c r="C582" s="4"/>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19"/>
      <c r="C583" s="4"/>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19"/>
      <c r="C584" s="4"/>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19"/>
      <c r="C585" s="4"/>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19"/>
      <c r="C586" s="4"/>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19"/>
      <c r="C587" s="4"/>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19"/>
      <c r="C588" s="4"/>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19"/>
      <c r="C589" s="4"/>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19"/>
      <c r="C590" s="4"/>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19"/>
      <c r="C591" s="4"/>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19"/>
      <c r="C592" s="4"/>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19"/>
      <c r="C593" s="4"/>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19"/>
      <c r="C594" s="4"/>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19"/>
      <c r="C595" s="4"/>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19"/>
      <c r="C596" s="4"/>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19"/>
      <c r="C597" s="4"/>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19"/>
      <c r="C598" s="4"/>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19"/>
      <c r="C599" s="4"/>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19"/>
      <c r="C600" s="4"/>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19"/>
      <c r="C601" s="4"/>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19"/>
      <c r="C602" s="4"/>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19"/>
      <c r="C603" s="4"/>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19"/>
      <c r="C604" s="4"/>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19"/>
      <c r="C605" s="4"/>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19"/>
      <c r="C606" s="4"/>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19"/>
      <c r="C607" s="4"/>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19"/>
      <c r="C608" s="4"/>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19"/>
      <c r="C609" s="4"/>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19"/>
      <c r="C610" s="4"/>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19"/>
      <c r="C611" s="4"/>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19"/>
      <c r="C612" s="4"/>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19"/>
      <c r="C613" s="4"/>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19"/>
      <c r="C614" s="4"/>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19"/>
      <c r="C615" s="4"/>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19"/>
      <c r="C616" s="4"/>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19"/>
      <c r="C617" s="4"/>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19"/>
      <c r="C618" s="4"/>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19"/>
      <c r="C619" s="4"/>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19"/>
      <c r="C620" s="4"/>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19"/>
      <c r="C621" s="4"/>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19"/>
      <c r="C622" s="4"/>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19"/>
      <c r="C623" s="4"/>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19"/>
      <c r="C624" s="4"/>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19"/>
      <c r="C625" s="4"/>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19"/>
      <c r="C626" s="4"/>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19"/>
      <c r="C627" s="4"/>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19"/>
      <c r="C628" s="4"/>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19"/>
      <c r="C629" s="4"/>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19"/>
      <c r="C630" s="4"/>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19"/>
      <c r="C631" s="4"/>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19"/>
      <c r="C632" s="4"/>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19"/>
      <c r="C633" s="4"/>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19"/>
      <c r="C634" s="4"/>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19"/>
      <c r="C635" s="4"/>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19"/>
      <c r="C636" s="4"/>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19"/>
      <c r="C637" s="4"/>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19"/>
      <c r="C638" s="4"/>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19"/>
      <c r="C639" s="4"/>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19"/>
      <c r="C640" s="4"/>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19"/>
      <c r="C641" s="4"/>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19"/>
      <c r="C642" s="4"/>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19"/>
      <c r="C643" s="4"/>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19"/>
      <c r="C644" s="4"/>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19"/>
      <c r="C645" s="4"/>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19"/>
      <c r="C646" s="4"/>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19"/>
      <c r="C647" s="4"/>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19"/>
      <c r="C648" s="4"/>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19"/>
      <c r="C649" s="4"/>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19"/>
      <c r="C650" s="4"/>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19"/>
      <c r="C651" s="4"/>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19"/>
      <c r="C652" s="4"/>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19"/>
      <c r="C653" s="4"/>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19"/>
      <c r="C654" s="4"/>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19"/>
      <c r="C655" s="4"/>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19"/>
      <c r="C656" s="4"/>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19"/>
      <c r="C657" s="4"/>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19"/>
      <c r="C658" s="4"/>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19"/>
      <c r="C659" s="4"/>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19"/>
      <c r="C660" s="4"/>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19"/>
      <c r="C661" s="4"/>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19"/>
      <c r="C662" s="4"/>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19"/>
      <c r="C663" s="4"/>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19"/>
      <c r="C664" s="4"/>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19"/>
      <c r="C665" s="4"/>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19"/>
      <c r="C666" s="4"/>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19"/>
      <c r="C667" s="4"/>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19"/>
      <c r="C668" s="4"/>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19"/>
      <c r="C669" s="4"/>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19"/>
      <c r="C670" s="4"/>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19"/>
      <c r="C671" s="4"/>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19"/>
      <c r="C672" s="4"/>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19"/>
      <c r="C673" s="4"/>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19"/>
      <c r="C674" s="4"/>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19"/>
      <c r="C675" s="4"/>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19"/>
      <c r="C676" s="4"/>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19"/>
      <c r="C677" s="4"/>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19"/>
      <c r="C678" s="4"/>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19"/>
      <c r="C679" s="4"/>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19"/>
      <c r="C680" s="4"/>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19"/>
      <c r="C681" s="4"/>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19"/>
      <c r="C682" s="4"/>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19"/>
      <c r="C683" s="4"/>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19"/>
      <c r="C684" s="4"/>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19"/>
      <c r="C685" s="4"/>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19"/>
      <c r="C686" s="4"/>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19"/>
      <c r="C687" s="4"/>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19"/>
      <c r="C688" s="4"/>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19"/>
      <c r="C689" s="4"/>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19"/>
      <c r="C690" s="4"/>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19"/>
      <c r="C691" s="4"/>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19"/>
      <c r="C692" s="4"/>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19"/>
      <c r="C693" s="4"/>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19"/>
      <c r="C694" s="4"/>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19"/>
      <c r="C695" s="4"/>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19"/>
      <c r="C696" s="4"/>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19"/>
      <c r="C697" s="4"/>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19"/>
      <c r="C698" s="4"/>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19"/>
      <c r="C699" s="4"/>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19"/>
      <c r="C700" s="4"/>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19"/>
      <c r="C701" s="4"/>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19"/>
      <c r="C702" s="4"/>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19"/>
      <c r="C703" s="4"/>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19"/>
      <c r="C704" s="4"/>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19"/>
      <c r="C705" s="4"/>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19"/>
      <c r="C706" s="4"/>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19"/>
      <c r="C707" s="4"/>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19"/>
      <c r="C708" s="4"/>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19"/>
      <c r="C709" s="4"/>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19"/>
      <c r="C710" s="4"/>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19"/>
      <c r="C711" s="4"/>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19"/>
      <c r="C712" s="4"/>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19"/>
      <c r="C713" s="4"/>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19"/>
      <c r="C714" s="4"/>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19"/>
      <c r="C715" s="4"/>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19"/>
      <c r="C716" s="4"/>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19"/>
      <c r="C717" s="4"/>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19"/>
      <c r="C718" s="4"/>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19"/>
      <c r="C719" s="4"/>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19"/>
      <c r="C720" s="4"/>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19"/>
      <c r="C721" s="4"/>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19"/>
      <c r="C722" s="4"/>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19"/>
      <c r="C723" s="4"/>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19"/>
      <c r="C724" s="4"/>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19"/>
      <c r="C725" s="4"/>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19"/>
      <c r="C726" s="4"/>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19"/>
      <c r="C727" s="4"/>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19"/>
      <c r="C728" s="4"/>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19"/>
      <c r="C729" s="4"/>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19"/>
      <c r="C730" s="4"/>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19"/>
      <c r="C731" s="4"/>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19"/>
      <c r="C732" s="4"/>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19"/>
      <c r="C733" s="4"/>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19"/>
      <c r="C734" s="4"/>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19"/>
      <c r="C735" s="4"/>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19"/>
      <c r="C736" s="4"/>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19"/>
      <c r="C737" s="4"/>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19"/>
      <c r="C738" s="4"/>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19"/>
      <c r="C739" s="4"/>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19"/>
      <c r="C740" s="4"/>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19"/>
      <c r="C741" s="4"/>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19"/>
      <c r="C742" s="4"/>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19"/>
      <c r="C743" s="4"/>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19"/>
      <c r="C744" s="4"/>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19"/>
      <c r="C745" s="4"/>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19"/>
      <c r="C746" s="4"/>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19"/>
      <c r="C747" s="4"/>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19"/>
      <c r="C748" s="4"/>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19"/>
      <c r="C749" s="4"/>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19"/>
      <c r="C750" s="4"/>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19"/>
      <c r="C751" s="4"/>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19"/>
      <c r="C752" s="4"/>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19"/>
      <c r="C753" s="4"/>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19"/>
      <c r="C754" s="4"/>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19"/>
      <c r="C755" s="4"/>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19"/>
      <c r="C756" s="4"/>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19"/>
      <c r="C757" s="4"/>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19"/>
      <c r="C758" s="4"/>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19"/>
      <c r="C759" s="4"/>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19"/>
      <c r="C760" s="4"/>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19"/>
      <c r="C761" s="4"/>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19"/>
      <c r="C762" s="4"/>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19"/>
      <c r="C763" s="4"/>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19"/>
      <c r="C764" s="4"/>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19"/>
      <c r="C765" s="4"/>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19"/>
      <c r="C766" s="4"/>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19"/>
      <c r="C767" s="4"/>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19"/>
      <c r="C768" s="4"/>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19"/>
      <c r="C769" s="4"/>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19"/>
      <c r="C770" s="4"/>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19"/>
      <c r="C771" s="4"/>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19"/>
      <c r="C772" s="4"/>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19"/>
      <c r="C773" s="4"/>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19"/>
      <c r="C774" s="4"/>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19"/>
      <c r="C775" s="4"/>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19"/>
      <c r="C776" s="4"/>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19"/>
      <c r="C777" s="4"/>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19"/>
      <c r="C778" s="4"/>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19"/>
      <c r="C779" s="4"/>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19"/>
      <c r="C780" s="4"/>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19"/>
      <c r="C781" s="4"/>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19"/>
      <c r="C782" s="4"/>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19"/>
      <c r="C783" s="4"/>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19"/>
      <c r="C784" s="4"/>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19"/>
      <c r="C785" s="4"/>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19"/>
      <c r="C786" s="4"/>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19"/>
      <c r="C787" s="4"/>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19"/>
      <c r="C788" s="4"/>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19"/>
      <c r="C789" s="4"/>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19"/>
      <c r="C790" s="4"/>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19"/>
      <c r="C791" s="4"/>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19"/>
      <c r="C792" s="4"/>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19"/>
      <c r="C793" s="4"/>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19"/>
      <c r="C794" s="4"/>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19"/>
      <c r="C795" s="4"/>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19"/>
      <c r="C796" s="4"/>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19"/>
      <c r="C797" s="4"/>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19"/>
      <c r="C798" s="4"/>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19"/>
      <c r="C799" s="4"/>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19"/>
      <c r="C800" s="4"/>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19"/>
      <c r="C801" s="4"/>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19"/>
      <c r="C802" s="4"/>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19"/>
      <c r="C803" s="4"/>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19"/>
      <c r="C804" s="4"/>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19"/>
      <c r="C805" s="4"/>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19"/>
      <c r="C806" s="4"/>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19"/>
      <c r="C807" s="4"/>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19"/>
      <c r="C808" s="4"/>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19"/>
      <c r="C809" s="4"/>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19"/>
      <c r="C810" s="4"/>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19"/>
      <c r="C811" s="4"/>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19"/>
      <c r="C812" s="4"/>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19"/>
      <c r="C813" s="4"/>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19"/>
      <c r="C814" s="4"/>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19"/>
      <c r="C815" s="4"/>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19"/>
      <c r="C816" s="4"/>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19"/>
      <c r="C817" s="4"/>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19"/>
      <c r="C818" s="4"/>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19"/>
      <c r="C819" s="4"/>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19"/>
      <c r="C820" s="4"/>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19"/>
      <c r="C821" s="4"/>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19"/>
      <c r="C822" s="4"/>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19"/>
      <c r="C823" s="4"/>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19"/>
      <c r="C824" s="4"/>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19"/>
      <c r="C825" s="4"/>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19"/>
      <c r="C826" s="4"/>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19"/>
      <c r="C827" s="4"/>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19"/>
      <c r="C828" s="4"/>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19"/>
      <c r="C829" s="4"/>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19"/>
      <c r="C830" s="4"/>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19"/>
      <c r="C831" s="4"/>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19"/>
      <c r="C832" s="4"/>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19"/>
      <c r="C833" s="4"/>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19"/>
      <c r="C834" s="4"/>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19"/>
      <c r="C835" s="4"/>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19"/>
      <c r="C836" s="4"/>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19"/>
      <c r="C837" s="4"/>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19"/>
      <c r="C838" s="4"/>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19"/>
      <c r="C839" s="4"/>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19"/>
      <c r="C840" s="4"/>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19"/>
      <c r="C841" s="4"/>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19"/>
      <c r="C842" s="4"/>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19"/>
      <c r="C843" s="4"/>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19"/>
      <c r="C844" s="4"/>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19"/>
      <c r="C845" s="4"/>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19"/>
      <c r="C846" s="4"/>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19"/>
      <c r="C847" s="4"/>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19"/>
      <c r="C848" s="4"/>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19"/>
      <c r="C849" s="4"/>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19"/>
      <c r="C850" s="4"/>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19"/>
      <c r="C851" s="4"/>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19"/>
      <c r="C852" s="4"/>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19"/>
      <c r="C853" s="4"/>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19"/>
      <c r="C854" s="4"/>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19"/>
      <c r="C855" s="4"/>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19"/>
      <c r="C856" s="4"/>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19"/>
      <c r="C857" s="4"/>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19"/>
      <c r="C858" s="4"/>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19"/>
      <c r="C859" s="4"/>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19"/>
      <c r="C860" s="4"/>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19"/>
      <c r="C861" s="4"/>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19"/>
      <c r="C862" s="4"/>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19"/>
      <c r="C863" s="4"/>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19"/>
      <c r="C864" s="4"/>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19"/>
      <c r="C865" s="4"/>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19"/>
      <c r="C866" s="4"/>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19"/>
      <c r="C867" s="4"/>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19"/>
      <c r="C868" s="4"/>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19"/>
      <c r="C869" s="4"/>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19"/>
      <c r="C870" s="4"/>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19"/>
      <c r="C871" s="4"/>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19"/>
      <c r="C872" s="4"/>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19"/>
      <c r="C873" s="4"/>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19"/>
      <c r="C874" s="4"/>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19"/>
      <c r="C875" s="4"/>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19"/>
      <c r="C876" s="4"/>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19"/>
      <c r="C877" s="4"/>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19"/>
      <c r="C878" s="4"/>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19"/>
      <c r="C879" s="4"/>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19"/>
      <c r="C880" s="4"/>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19"/>
      <c r="C881" s="4"/>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19"/>
      <c r="C882" s="4"/>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19"/>
      <c r="C883" s="4"/>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19"/>
      <c r="C884" s="4"/>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19"/>
      <c r="C885" s="4"/>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19"/>
      <c r="C886" s="4"/>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19"/>
      <c r="C887" s="4"/>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19"/>
      <c r="C888" s="4"/>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19"/>
      <c r="C889" s="4"/>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19"/>
      <c r="C890" s="4"/>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19"/>
      <c r="C891" s="4"/>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19"/>
      <c r="C892" s="4"/>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19"/>
      <c r="C893" s="4"/>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19"/>
      <c r="C894" s="4"/>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19"/>
      <c r="C895" s="4"/>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19"/>
      <c r="C896" s="4"/>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19"/>
      <c r="C897" s="4"/>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19"/>
      <c r="C898" s="4"/>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19"/>
      <c r="C899" s="4"/>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19"/>
      <c r="C900" s="4"/>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19"/>
      <c r="C901" s="4"/>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19"/>
      <c r="C902" s="4"/>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19"/>
      <c r="C903" s="4"/>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19"/>
      <c r="C904" s="4"/>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19"/>
      <c r="C905" s="4"/>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19"/>
      <c r="C906" s="4"/>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19"/>
      <c r="C907" s="4"/>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19"/>
      <c r="C908" s="4"/>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19"/>
      <c r="C909" s="4"/>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19"/>
      <c r="C910" s="4"/>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19"/>
      <c r="C911" s="4"/>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19"/>
      <c r="C912" s="4"/>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19"/>
      <c r="C913" s="4"/>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19"/>
      <c r="C914" s="4"/>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19"/>
      <c r="C915" s="4"/>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19"/>
      <c r="C916" s="4"/>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19"/>
      <c r="C917" s="4"/>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19"/>
      <c r="C918" s="4"/>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19"/>
      <c r="C919" s="4"/>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19"/>
      <c r="C920" s="4"/>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19"/>
      <c r="C921" s="4"/>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19"/>
      <c r="C922" s="4"/>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19"/>
      <c r="C923" s="4"/>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19"/>
      <c r="C924" s="4"/>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19"/>
      <c r="C925" s="4"/>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19"/>
      <c r="C926" s="4"/>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19"/>
      <c r="C927" s="4"/>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19"/>
      <c r="C928" s="4"/>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19"/>
      <c r="C929" s="4"/>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19"/>
      <c r="C930" s="4"/>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19"/>
      <c r="C931" s="4"/>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19"/>
      <c r="C932" s="4"/>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19"/>
      <c r="C933" s="4"/>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19"/>
      <c r="C934" s="4"/>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19"/>
      <c r="C935" s="4"/>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19"/>
      <c r="C936" s="4"/>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19"/>
      <c r="C937" s="4"/>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19"/>
      <c r="C938" s="4"/>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19"/>
      <c r="C939" s="4"/>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19"/>
      <c r="C940" s="4"/>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19"/>
      <c r="C941" s="4"/>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19"/>
      <c r="C942" s="4"/>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19"/>
      <c r="C943" s="4"/>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19"/>
      <c r="C944" s="4"/>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19"/>
      <c r="C945" s="4"/>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19"/>
      <c r="C946" s="4"/>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19"/>
      <c r="C947" s="4"/>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19"/>
      <c r="C948" s="4"/>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19"/>
      <c r="C949" s="4"/>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19"/>
      <c r="C950" s="4"/>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19"/>
      <c r="C951" s="4"/>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19"/>
      <c r="C952" s="4"/>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19"/>
      <c r="C953" s="4"/>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19"/>
      <c r="C954" s="4"/>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19"/>
      <c r="C955" s="4"/>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19"/>
      <c r="C956" s="4"/>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19"/>
      <c r="C957" s="4"/>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19"/>
      <c r="C958" s="4"/>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19"/>
      <c r="C959" s="4"/>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19"/>
      <c r="C960" s="4"/>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19"/>
      <c r="C961" s="4"/>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19"/>
      <c r="C962" s="4"/>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19"/>
      <c r="C963" s="4"/>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19"/>
      <c r="C964" s="4"/>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19"/>
      <c r="C965" s="4"/>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19"/>
      <c r="C966" s="4"/>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19"/>
      <c r="C967" s="4"/>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19"/>
      <c r="C968" s="4"/>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19"/>
      <c r="C969" s="4"/>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19"/>
      <c r="C970" s="4"/>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19"/>
      <c r="C971" s="4"/>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19"/>
      <c r="C972" s="4"/>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19"/>
      <c r="C973" s="4"/>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19"/>
      <c r="C974" s="4"/>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19"/>
      <c r="C975" s="4"/>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19"/>
      <c r="C976" s="4"/>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19"/>
      <c r="C977" s="4"/>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19"/>
      <c r="C978" s="4"/>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19"/>
      <c r="C979" s="4"/>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19"/>
      <c r="C980" s="4"/>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19"/>
      <c r="C981" s="4"/>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19"/>
      <c r="C982" s="4"/>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19"/>
      <c r="C983" s="4"/>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19"/>
      <c r="C984" s="4"/>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19"/>
      <c r="C985" s="4"/>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19"/>
      <c r="C986" s="4"/>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19"/>
      <c r="C987" s="4"/>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19"/>
      <c r="C988" s="4"/>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19"/>
      <c r="C989" s="4"/>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19"/>
      <c r="C990" s="4"/>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19"/>
      <c r="C991" s="4"/>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19"/>
      <c r="C992" s="4"/>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19"/>
      <c r="C993" s="4"/>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19"/>
      <c r="C994" s="4"/>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19"/>
      <c r="C995" s="4"/>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19"/>
      <c r="C996" s="4"/>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19"/>
      <c r="C997" s="4"/>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19"/>
      <c r="C998" s="4"/>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19"/>
      <c r="C999" s="4"/>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19"/>
      <c r="C1000" s="4"/>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C1000"/>
  <sheetViews>
    <sheetView workbookViewId="0"/>
  </sheetViews>
  <sheetFormatPr baseColWidth="10" defaultColWidth="14.42578125" defaultRowHeight="15" customHeight="1" x14ac:dyDescent="0.25"/>
  <cols>
    <col min="1" max="26" width="10.7109375" customWidth="1"/>
  </cols>
  <sheetData>
    <row r="3" spans="2:3" x14ac:dyDescent="0.25">
      <c r="B3" s="9" t="e">
        <f>#REF!</f>
        <v>#REF!</v>
      </c>
      <c r="C3" s="9" t="s">
        <v>4018</v>
      </c>
    </row>
    <row r="4" spans="2:3" x14ac:dyDescent="0.25">
      <c r="B4" s="9" t="e">
        <f>#REF!</f>
        <v>#REF!</v>
      </c>
      <c r="C4" s="9" t="s">
        <v>4019</v>
      </c>
    </row>
    <row r="5" spans="2:3" x14ac:dyDescent="0.25">
      <c r="B5" s="9" t="e">
        <f>#REF!</f>
        <v>#REF!</v>
      </c>
      <c r="C5" s="9" t="s">
        <v>4020</v>
      </c>
    </row>
    <row r="6" spans="2:3" x14ac:dyDescent="0.25">
      <c r="B6" s="9" t="e">
        <f>#REF!</f>
        <v>#REF!</v>
      </c>
      <c r="C6" s="9" t="s">
        <v>4021</v>
      </c>
    </row>
    <row r="7" spans="2:3" x14ac:dyDescent="0.25">
      <c r="B7" s="9" t="e">
        <f>#REF!</f>
        <v>#REF!</v>
      </c>
      <c r="C7" s="9" t="s">
        <v>4022</v>
      </c>
    </row>
    <row r="8" spans="2:3" x14ac:dyDescent="0.25">
      <c r="B8" s="9" t="e">
        <f>#REF!</f>
        <v>#REF!</v>
      </c>
      <c r="C8" s="9" t="s">
        <v>4023</v>
      </c>
    </row>
    <row r="9" spans="2:3" x14ac:dyDescent="0.25">
      <c r="B9" s="9" t="e">
        <f>#REF!</f>
        <v>#REF!</v>
      </c>
      <c r="C9" s="9" t="s">
        <v>4024</v>
      </c>
    </row>
    <row r="10" spans="2:3" x14ac:dyDescent="0.25">
      <c r="B10" s="9" t="e">
        <f>#REF!</f>
        <v>#REF!</v>
      </c>
      <c r="C10" s="9" t="s">
        <v>4025</v>
      </c>
    </row>
    <row r="11" spans="2:3" x14ac:dyDescent="0.25">
      <c r="B11" s="9" t="e">
        <f>#REF!</f>
        <v>#REF!</v>
      </c>
      <c r="C11" s="9" t="s">
        <v>4026</v>
      </c>
    </row>
    <row r="12" spans="2:3" x14ac:dyDescent="0.25">
      <c r="B12" s="9" t="e">
        <f>#REF!</f>
        <v>#REF!</v>
      </c>
      <c r="C12" s="9" t="s">
        <v>4027</v>
      </c>
    </row>
    <row r="13" spans="2:3" x14ac:dyDescent="0.25">
      <c r="B13" s="9" t="e">
        <f>#REF!</f>
        <v>#REF!</v>
      </c>
      <c r="C13" s="9" t="s">
        <v>4028</v>
      </c>
    </row>
    <row r="14" spans="2:3" x14ac:dyDescent="0.25">
      <c r="B14" s="9" t="e">
        <f>#REF!</f>
        <v>#REF!</v>
      </c>
      <c r="C14" s="9" t="s">
        <v>4029</v>
      </c>
    </row>
    <row r="15" spans="2:3" x14ac:dyDescent="0.25">
      <c r="B15" s="9" t="e">
        <f>#REF!</f>
        <v>#REF!</v>
      </c>
      <c r="C15" s="9" t="s">
        <v>4030</v>
      </c>
    </row>
    <row r="16" spans="2:3" x14ac:dyDescent="0.25">
      <c r="B16" s="9" t="e">
        <f>#REF!</f>
        <v>#REF!</v>
      </c>
      <c r="C16" s="9" t="s">
        <v>4031</v>
      </c>
    </row>
    <row r="17" spans="2:3" x14ac:dyDescent="0.25">
      <c r="B17" s="9" t="e">
        <f>#REF!</f>
        <v>#REF!</v>
      </c>
      <c r="C17" s="9" t="s">
        <v>4032</v>
      </c>
    </row>
    <row r="18" spans="2:3" x14ac:dyDescent="0.25">
      <c r="B18" s="9" t="e">
        <f>#REF!</f>
        <v>#REF!</v>
      </c>
      <c r="C18" s="9" t="s">
        <v>4033</v>
      </c>
    </row>
    <row r="19" spans="2:3" x14ac:dyDescent="0.25">
      <c r="B19" s="9" t="e">
        <f>#REF!</f>
        <v>#REF!</v>
      </c>
      <c r="C19" s="9" t="s">
        <v>4034</v>
      </c>
    </row>
    <row r="20" spans="2:3" x14ac:dyDescent="0.25">
      <c r="B20" s="9" t="e">
        <f>#REF!</f>
        <v>#REF!</v>
      </c>
      <c r="C20" s="9" t="s">
        <v>4035</v>
      </c>
    </row>
    <row r="21" spans="2:3" ht="15.75" customHeight="1" x14ac:dyDescent="0.25">
      <c r="B21" s="9" t="e">
        <f>#REF!</f>
        <v>#REF!</v>
      </c>
      <c r="C21" s="9" t="s">
        <v>4036</v>
      </c>
    </row>
    <row r="22" spans="2:3" ht="15.75" customHeight="1" x14ac:dyDescent="0.25">
      <c r="B22" s="9" t="e">
        <f>#REF!</f>
        <v>#REF!</v>
      </c>
      <c r="C22" s="9" t="s">
        <v>4037</v>
      </c>
    </row>
    <row r="23" spans="2:3" ht="15.75" customHeight="1" x14ac:dyDescent="0.25">
      <c r="B23" s="9" t="e">
        <f>#REF!</f>
        <v>#REF!</v>
      </c>
      <c r="C23" s="9" t="s">
        <v>4038</v>
      </c>
    </row>
    <row r="24" spans="2:3" ht="15.75" customHeight="1" x14ac:dyDescent="0.25">
      <c r="B24" s="9" t="e">
        <f>#REF!</f>
        <v>#REF!</v>
      </c>
      <c r="C24" s="9" t="s">
        <v>4039</v>
      </c>
    </row>
    <row r="25" spans="2:3" ht="15.75" customHeight="1" x14ac:dyDescent="0.25">
      <c r="B25" s="9" t="e">
        <f>#REF!</f>
        <v>#REF!</v>
      </c>
      <c r="C25" s="9" t="s">
        <v>4040</v>
      </c>
    </row>
    <row r="26" spans="2:3" ht="15.75" customHeight="1" x14ac:dyDescent="0.25">
      <c r="B26" s="9" t="e">
        <f>#REF!</f>
        <v>#REF!</v>
      </c>
      <c r="C26" s="9" t="s">
        <v>4041</v>
      </c>
    </row>
    <row r="27" spans="2:3" ht="15.75" customHeight="1" x14ac:dyDescent="0.25">
      <c r="B27" s="9" t="e">
        <f>#REF!</f>
        <v>#REF!</v>
      </c>
      <c r="C27" s="9" t="s">
        <v>4042</v>
      </c>
    </row>
    <row r="28" spans="2:3" ht="15.75" customHeight="1" x14ac:dyDescent="0.25">
      <c r="B28" s="9" t="e">
        <f>#REF!</f>
        <v>#REF!</v>
      </c>
      <c r="C28" s="9" t="s">
        <v>4043</v>
      </c>
    </row>
    <row r="29" spans="2:3" ht="15.75" customHeight="1" x14ac:dyDescent="0.25">
      <c r="B29" s="9" t="e">
        <f>#REF!</f>
        <v>#REF!</v>
      </c>
      <c r="C29" s="9" t="s">
        <v>4044</v>
      </c>
    </row>
    <row r="30" spans="2:3" ht="15.75" customHeight="1" x14ac:dyDescent="0.25">
      <c r="B30" s="9" t="e">
        <f>#REF!</f>
        <v>#REF!</v>
      </c>
      <c r="C30" s="9" t="s">
        <v>4045</v>
      </c>
    </row>
    <row r="31" spans="2:3" ht="15.75" customHeight="1" x14ac:dyDescent="0.25">
      <c r="C31" s="9" t="s">
        <v>4046</v>
      </c>
    </row>
    <row r="32" spans="2:3" ht="15.75" customHeight="1" x14ac:dyDescent="0.25">
      <c r="C32" s="9" t="s">
        <v>4047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000"/>
  <sheetViews>
    <sheetView workbookViewId="0"/>
  </sheetViews>
  <sheetFormatPr baseColWidth="10" defaultColWidth="14.42578125" defaultRowHeight="15" customHeight="1" x14ac:dyDescent="0.25"/>
  <cols>
    <col min="1" max="1" width="31" customWidth="1"/>
    <col min="2" max="26" width="10.7109375" customWidth="1"/>
  </cols>
  <sheetData>
    <row r="1" spans="1:1" x14ac:dyDescent="0.25">
      <c r="A1" s="20" t="s">
        <v>4048</v>
      </c>
    </row>
    <row r="2" spans="1:1" x14ac:dyDescent="0.25">
      <c r="A2" s="20" t="s">
        <v>4049</v>
      </c>
    </row>
    <row r="3" spans="1:1" x14ac:dyDescent="0.25">
      <c r="A3" s="20" t="s">
        <v>1220</v>
      </c>
    </row>
    <row r="4" spans="1:1" x14ac:dyDescent="0.25">
      <c r="A4" s="20" t="s">
        <v>4050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FICHA-1 OBJETIVOS</vt:lpstr>
      <vt:lpstr>FICHA 6 CAP. IV Y VII</vt:lpstr>
      <vt:lpstr>PLAN ESTRATÉGICO OBJETIVOS ODS</vt:lpstr>
      <vt:lpstr>Hoja1</vt:lpstr>
      <vt:lpstr>Hoja2</vt:lpstr>
      <vt:lpstr>Hoja5</vt:lpstr>
      <vt:lpstr>Hoja6</vt:lpstr>
      <vt:lpstr>Hoja6!DatosExternos_1</vt:lpstr>
      <vt:lpstr>'FICHA 6 CAP. IV Y VII'!Print_Titles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Penalva Berenguer, Maria Rosa</cp:lastModifiedBy>
  <dcterms:created xsi:type="dcterms:W3CDTF">2013-09-24T22:16:49Z</dcterms:created>
  <dcterms:modified xsi:type="dcterms:W3CDTF">2025-09-18T13:52:17Z</dcterms:modified>
</cp:coreProperties>
</file>